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24" i="1"/>
  <c r="X125"/>
  <c r="X126"/>
  <c r="Y126" s="1"/>
  <c r="X127"/>
  <c r="X128"/>
  <c r="X129"/>
  <c r="Y129" s="1"/>
  <c r="X130"/>
  <c r="X131"/>
  <c r="X132"/>
  <c r="X133"/>
  <c r="Y133" s="1"/>
  <c r="X134"/>
  <c r="X135"/>
  <c r="X136"/>
  <c r="X137"/>
  <c r="Y137" s="1"/>
  <c r="X138"/>
  <c r="Y138" s="1"/>
  <c r="X139"/>
  <c r="X123"/>
  <c r="Y125"/>
  <c r="Y123"/>
  <c r="X113"/>
  <c r="X114"/>
  <c r="Y114" s="1"/>
  <c r="X115"/>
  <c r="X116"/>
  <c r="X117"/>
  <c r="X118"/>
  <c r="Y118" s="1"/>
  <c r="X119"/>
  <c r="X120"/>
  <c r="X112"/>
  <c r="Y112" s="1"/>
  <c r="X105"/>
  <c r="X106"/>
  <c r="Y106" s="1"/>
  <c r="X107"/>
  <c r="X108"/>
  <c r="X109"/>
  <c r="X110"/>
  <c r="Y110" s="1"/>
  <c r="X104"/>
  <c r="Y104" s="1"/>
  <c r="X86"/>
  <c r="Y86" s="1"/>
  <c r="X87"/>
  <c r="X88"/>
  <c r="X89"/>
  <c r="X90"/>
  <c r="Y90" s="1"/>
  <c r="X91"/>
  <c r="X92"/>
  <c r="X93"/>
  <c r="X94"/>
  <c r="Y94" s="1"/>
  <c r="X95"/>
  <c r="X96"/>
  <c r="X97"/>
  <c r="X98"/>
  <c r="Y98" s="1"/>
  <c r="X99"/>
  <c r="X100"/>
  <c r="X101"/>
  <c r="X102"/>
  <c r="Y102" s="1"/>
  <c r="X85"/>
  <c r="X78"/>
  <c r="X79"/>
  <c r="Y79" s="1"/>
  <c r="X80"/>
  <c r="X81"/>
  <c r="X82"/>
  <c r="X83"/>
  <c r="Y83" s="1"/>
  <c r="X77"/>
  <c r="X59"/>
  <c r="Y59" s="1"/>
  <c r="X60"/>
  <c r="X61"/>
  <c r="X62"/>
  <c r="X63"/>
  <c r="Y63" s="1"/>
  <c r="X64"/>
  <c r="X65"/>
  <c r="X66"/>
  <c r="X67"/>
  <c r="Y67" s="1"/>
  <c r="X68"/>
  <c r="X69"/>
  <c r="X70"/>
  <c r="X71"/>
  <c r="Y71" s="1"/>
  <c r="X72"/>
  <c r="X73"/>
  <c r="X74"/>
  <c r="X75"/>
  <c r="Y75" s="1"/>
  <c r="X58"/>
  <c r="Y58" s="1"/>
  <c r="X46"/>
  <c r="Y46" s="1"/>
  <c r="X47"/>
  <c r="X48"/>
  <c r="X49"/>
  <c r="X50"/>
  <c r="Y50" s="1"/>
  <c r="X51"/>
  <c r="X52"/>
  <c r="X53"/>
  <c r="X54"/>
  <c r="Y54" s="1"/>
  <c r="X55"/>
  <c r="X56"/>
  <c r="X45"/>
  <c r="X39"/>
  <c r="Y39" s="1"/>
  <c r="X40"/>
  <c r="X41"/>
  <c r="X42"/>
  <c r="X43"/>
  <c r="Y43" s="1"/>
  <c r="X38"/>
  <c r="X31"/>
  <c r="X32"/>
  <c r="Y32" s="1"/>
  <c r="X33"/>
  <c r="Y33" s="1"/>
  <c r="X34"/>
  <c r="X35"/>
  <c r="X36"/>
  <c r="Y36" s="1"/>
  <c r="X30"/>
  <c r="X26"/>
  <c r="Y26" s="1"/>
  <c r="X27"/>
  <c r="X28"/>
  <c r="X25"/>
  <c r="X21"/>
  <c r="X22"/>
  <c r="Y22" s="1"/>
  <c r="X23"/>
  <c r="X20"/>
  <c r="Y20" s="1"/>
  <c r="X16"/>
  <c r="X17"/>
  <c r="X18"/>
  <c r="Y18" s="1"/>
  <c r="X15"/>
  <c r="Y139"/>
  <c r="Y136"/>
  <c r="Y135"/>
  <c r="Y134"/>
  <c r="Y132"/>
  <c r="Y131"/>
  <c r="Y130"/>
  <c r="Y128"/>
  <c r="Y127"/>
  <c r="Y124"/>
  <c r="Y120"/>
  <c r="Y119"/>
  <c r="Y117"/>
  <c r="Y116"/>
  <c r="Y115"/>
  <c r="Y113"/>
  <c r="Y109"/>
  <c r="Y108"/>
  <c r="Y107"/>
  <c r="Y105"/>
  <c r="Y101"/>
  <c r="Y100"/>
  <c r="Y99"/>
  <c r="Y97"/>
  <c r="Y96"/>
  <c r="Y95"/>
  <c r="Y93"/>
  <c r="Y92"/>
  <c r="Y91"/>
  <c r="Y89"/>
  <c r="Y88"/>
  <c r="Y87"/>
  <c r="Y85"/>
  <c r="Y82"/>
  <c r="Y81"/>
  <c r="Y80"/>
  <c r="Y78"/>
  <c r="Y77"/>
  <c r="Y74"/>
  <c r="Y73"/>
  <c r="Y72"/>
  <c r="Y70"/>
  <c r="Y69"/>
  <c r="Y68"/>
  <c r="Y66"/>
  <c r="Y65"/>
  <c r="Y64"/>
  <c r="Y62"/>
  <c r="Y61"/>
  <c r="Y60"/>
  <c r="Y56"/>
  <c r="Y55"/>
  <c r="Y53"/>
  <c r="Y52"/>
  <c r="Y51"/>
  <c r="Y49"/>
  <c r="Y48"/>
  <c r="Y47"/>
  <c r="Y45"/>
  <c r="Y42"/>
  <c r="Y41"/>
  <c r="Y40"/>
  <c r="Y38"/>
  <c r="Y35"/>
  <c r="Y34"/>
  <c r="Y31"/>
  <c r="Y30"/>
  <c r="Y28"/>
  <c r="Y27"/>
  <c r="Y25"/>
  <c r="Y23"/>
  <c r="Y21"/>
  <c r="Y17"/>
  <c r="Y16"/>
  <c r="Y15"/>
  <c r="V15" l="1"/>
  <c r="W15" s="1"/>
  <c r="W16"/>
  <c r="W17"/>
  <c r="W18"/>
  <c r="W20"/>
  <c r="W21"/>
  <c r="W22"/>
  <c r="W23"/>
  <c r="W25"/>
  <c r="W26"/>
  <c r="W27"/>
  <c r="W28"/>
  <c r="W30"/>
  <c r="W31"/>
  <c r="W32"/>
  <c r="W33"/>
  <c r="W34"/>
  <c r="W35"/>
  <c r="W36"/>
  <c r="W38"/>
  <c r="W39"/>
  <c r="W40"/>
  <c r="W41"/>
  <c r="W42"/>
  <c r="W43"/>
  <c r="W45"/>
  <c r="W46"/>
  <c r="W47"/>
  <c r="W48"/>
  <c r="W49"/>
  <c r="W50"/>
  <c r="W51"/>
  <c r="W52"/>
  <c r="W53"/>
  <c r="W54"/>
  <c r="W55"/>
  <c r="W56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7"/>
  <c r="W78"/>
  <c r="W79"/>
  <c r="W80"/>
  <c r="W81"/>
  <c r="W82"/>
  <c r="W83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4"/>
  <c r="W105"/>
  <c r="W106"/>
  <c r="W107"/>
  <c r="W108"/>
  <c r="W109"/>
  <c r="W110"/>
  <c r="W112"/>
  <c r="W113"/>
  <c r="W114"/>
  <c r="W115"/>
  <c r="W116"/>
  <c r="W117"/>
  <c r="W118"/>
  <c r="W119"/>
  <c r="W120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V16"/>
  <c r="V17"/>
  <c r="V18"/>
  <c r="V20"/>
  <c r="V21"/>
  <c r="V22"/>
  <c r="V23"/>
  <c r="V25"/>
  <c r="V26"/>
  <c r="V27"/>
  <c r="V28"/>
  <c r="V30"/>
  <c r="V31"/>
  <c r="V32"/>
  <c r="V33"/>
  <c r="V34"/>
  <c r="V35"/>
  <c r="V36"/>
  <c r="V38"/>
  <c r="V39"/>
  <c r="V40"/>
  <c r="V41"/>
  <c r="V42"/>
  <c r="V43"/>
  <c r="V45"/>
  <c r="V46"/>
  <c r="V47"/>
  <c r="V48"/>
  <c r="V49"/>
  <c r="V50"/>
  <c r="V51"/>
  <c r="V52"/>
  <c r="V53"/>
  <c r="V54"/>
  <c r="V55"/>
  <c r="V56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7"/>
  <c r="V78"/>
  <c r="V79"/>
  <c r="V80"/>
  <c r="V81"/>
  <c r="V82"/>
  <c r="V83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4"/>
  <c r="V105"/>
  <c r="V106"/>
  <c r="V107"/>
  <c r="V108"/>
  <c r="V109"/>
  <c r="V110"/>
  <c r="V112"/>
  <c r="V113"/>
  <c r="V114"/>
  <c r="V115"/>
  <c r="V116"/>
  <c r="V117"/>
  <c r="V118"/>
  <c r="V119"/>
  <c r="V120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U16" l="1"/>
  <c r="U17"/>
  <c r="U18"/>
  <c r="U20"/>
  <c r="U21"/>
  <c r="U22"/>
  <c r="U23"/>
  <c r="U25"/>
  <c r="U26"/>
  <c r="U27"/>
  <c r="U28"/>
  <c r="U30"/>
  <c r="U31"/>
  <c r="U32"/>
  <c r="U33"/>
  <c r="U34"/>
  <c r="U35"/>
  <c r="U36"/>
  <c r="U38"/>
  <c r="U39"/>
  <c r="U40"/>
  <c r="U41"/>
  <c r="U42"/>
  <c r="U43"/>
  <c r="U45"/>
  <c r="U46"/>
  <c r="U47"/>
  <c r="U48"/>
  <c r="U49"/>
  <c r="U50"/>
  <c r="U51"/>
  <c r="U52"/>
  <c r="U53"/>
  <c r="U54"/>
  <c r="U55"/>
  <c r="U56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7"/>
  <c r="U78"/>
  <c r="U79"/>
  <c r="U80"/>
  <c r="U81"/>
  <c r="U82"/>
  <c r="U83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4"/>
  <c r="U105"/>
  <c r="U106"/>
  <c r="U107"/>
  <c r="U108"/>
  <c r="U109"/>
  <c r="U110"/>
  <c r="U112"/>
  <c r="U113"/>
  <c r="U114"/>
  <c r="U115"/>
  <c r="U116"/>
  <c r="U117"/>
  <c r="U118"/>
  <c r="U119"/>
  <c r="U120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5"/>
  <c r="T139"/>
  <c r="T16"/>
  <c r="T17"/>
  <c r="T18"/>
  <c r="T20"/>
  <c r="T21"/>
  <c r="T22"/>
  <c r="T23"/>
  <c r="T25"/>
  <c r="T26"/>
  <c r="T27"/>
  <c r="T28"/>
  <c r="T30"/>
  <c r="T31"/>
  <c r="T32"/>
  <c r="T33"/>
  <c r="T34"/>
  <c r="T35"/>
  <c r="T36"/>
  <c r="T38"/>
  <c r="T39"/>
  <c r="T40"/>
  <c r="T41"/>
  <c r="T42"/>
  <c r="T43"/>
  <c r="T45"/>
  <c r="T46"/>
  <c r="T47"/>
  <c r="T48"/>
  <c r="T49"/>
  <c r="T50"/>
  <c r="T51"/>
  <c r="T52"/>
  <c r="T53"/>
  <c r="T54"/>
  <c r="T55"/>
  <c r="T56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7"/>
  <c r="T78"/>
  <c r="T79"/>
  <c r="T80"/>
  <c r="T81"/>
  <c r="T82"/>
  <c r="T83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4"/>
  <c r="T105"/>
  <c r="T106"/>
  <c r="T107"/>
  <c r="T108"/>
  <c r="T109"/>
  <c r="T110"/>
  <c r="T112"/>
  <c r="T113"/>
  <c r="T114"/>
  <c r="T115"/>
  <c r="T116"/>
  <c r="T117"/>
  <c r="T118"/>
  <c r="T119"/>
  <c r="T120"/>
  <c r="T123"/>
  <c r="T124"/>
  <c r="T125"/>
  <c r="T126"/>
  <c r="T127"/>
  <c r="T128"/>
  <c r="T129"/>
  <c r="T130"/>
  <c r="T131"/>
  <c r="T132"/>
  <c r="T133"/>
  <c r="T134"/>
  <c r="T135"/>
  <c r="T136"/>
  <c r="T137"/>
  <c r="T138"/>
  <c r="T15"/>
  <c r="S16" l="1"/>
  <c r="S17"/>
  <c r="S18"/>
  <c r="S20"/>
  <c r="S21"/>
  <c r="S22"/>
  <c r="S23"/>
  <c r="S25"/>
  <c r="S26"/>
  <c r="S27"/>
  <c r="S28"/>
  <c r="S30"/>
  <c r="S31"/>
  <c r="S32"/>
  <c r="S33"/>
  <c r="S34"/>
  <c r="S35"/>
  <c r="S36"/>
  <c r="S38"/>
  <c r="S39"/>
  <c r="S40"/>
  <c r="S41"/>
  <c r="S42"/>
  <c r="S43"/>
  <c r="S45"/>
  <c r="S46"/>
  <c r="S47"/>
  <c r="S48"/>
  <c r="S49"/>
  <c r="S50"/>
  <c r="S51"/>
  <c r="S52"/>
  <c r="S53"/>
  <c r="S54"/>
  <c r="S55"/>
  <c r="S56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7"/>
  <c r="S78"/>
  <c r="S79"/>
  <c r="S80"/>
  <c r="S81"/>
  <c r="S82"/>
  <c r="S83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4"/>
  <c r="S105"/>
  <c r="S106"/>
  <c r="S107"/>
  <c r="S108"/>
  <c r="S109"/>
  <c r="S110"/>
  <c r="S112"/>
  <c r="S113"/>
  <c r="S114"/>
  <c r="S115"/>
  <c r="S116"/>
  <c r="S117"/>
  <c r="S118"/>
  <c r="S119"/>
  <c r="S120"/>
  <c r="S123"/>
  <c r="S124"/>
  <c r="S125"/>
  <c r="S126"/>
  <c r="S127"/>
  <c r="S128"/>
  <c r="S129"/>
  <c r="S130"/>
  <c r="S131"/>
  <c r="S132"/>
  <c r="S133"/>
  <c r="S134"/>
  <c r="S135"/>
  <c r="S136"/>
  <c r="S137"/>
  <c r="S138"/>
  <c r="S15"/>
  <c r="R16"/>
  <c r="R17"/>
  <c r="R18"/>
  <c r="R20"/>
  <c r="R21"/>
  <c r="R22"/>
  <c r="R23"/>
  <c r="R25"/>
  <c r="R26"/>
  <c r="R27"/>
  <c r="R28"/>
  <c r="R30"/>
  <c r="R31"/>
  <c r="R32"/>
  <c r="R33"/>
  <c r="R34"/>
  <c r="R35"/>
  <c r="R36"/>
  <c r="R38"/>
  <c r="R39"/>
  <c r="R40"/>
  <c r="R41"/>
  <c r="R42"/>
  <c r="R43"/>
  <c r="R45"/>
  <c r="R46"/>
  <c r="R47"/>
  <c r="R48"/>
  <c r="R49"/>
  <c r="R50"/>
  <c r="R51"/>
  <c r="R52"/>
  <c r="R53"/>
  <c r="R54"/>
  <c r="R55"/>
  <c r="R56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7"/>
  <c r="R78"/>
  <c r="R79"/>
  <c r="R80"/>
  <c r="R81"/>
  <c r="R82"/>
  <c r="R83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4"/>
  <c r="R105"/>
  <c r="R106"/>
  <c r="R107"/>
  <c r="R108"/>
  <c r="R109"/>
  <c r="R110"/>
  <c r="R112"/>
  <c r="R113"/>
  <c r="R114"/>
  <c r="R115"/>
  <c r="R116"/>
  <c r="R117"/>
  <c r="R118"/>
  <c r="R119"/>
  <c r="R120"/>
  <c r="R123"/>
  <c r="R124"/>
  <c r="R125"/>
  <c r="R126"/>
  <c r="R127"/>
  <c r="R128"/>
  <c r="R129"/>
  <c r="R130"/>
  <c r="R131"/>
  <c r="R132"/>
  <c r="R133"/>
  <c r="R134"/>
  <c r="R135"/>
  <c r="R136"/>
  <c r="R137"/>
  <c r="R138"/>
  <c r="R15"/>
  <c r="Q40" l="1"/>
  <c r="Q16"/>
  <c r="Q17"/>
  <c r="Q18"/>
  <c r="Q20"/>
  <c r="Q21"/>
  <c r="Q22"/>
  <c r="Q23"/>
  <c r="Q25"/>
  <c r="Q26"/>
  <c r="Q27"/>
  <c r="Q28"/>
  <c r="Q30"/>
  <c r="Q31"/>
  <c r="Q32"/>
  <c r="Q33"/>
  <c r="Q34"/>
  <c r="Q35"/>
  <c r="Q36"/>
  <c r="Q38"/>
  <c r="Q39"/>
  <c r="Q41"/>
  <c r="Q42"/>
  <c r="Q43"/>
  <c r="Q45"/>
  <c r="Q46"/>
  <c r="Q47"/>
  <c r="Q48"/>
  <c r="Q49"/>
  <c r="Q50"/>
  <c r="Q51"/>
  <c r="Q52"/>
  <c r="Q53"/>
  <c r="Q54"/>
  <c r="Q55"/>
  <c r="Q56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7"/>
  <c r="Q78"/>
  <c r="Q79"/>
  <c r="Q80"/>
  <c r="Q81"/>
  <c r="Q82"/>
  <c r="Q83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4"/>
  <c r="Q105"/>
  <c r="Q106"/>
  <c r="Q107"/>
  <c r="Q108"/>
  <c r="Q109"/>
  <c r="Q110"/>
  <c r="Q112"/>
  <c r="Q113"/>
  <c r="Q114"/>
  <c r="Q115"/>
  <c r="Q116"/>
  <c r="Q117"/>
  <c r="Q118"/>
  <c r="Q119"/>
  <c r="Q120"/>
  <c r="Q123"/>
  <c r="Q124"/>
  <c r="Q125"/>
  <c r="Q126"/>
  <c r="Q127"/>
  <c r="Q128"/>
  <c r="Q129"/>
  <c r="Q130"/>
  <c r="Q131"/>
  <c r="Q132"/>
  <c r="Q133"/>
  <c r="Q134"/>
  <c r="Q135"/>
  <c r="Q136"/>
  <c r="Q137"/>
  <c r="Q138"/>
  <c r="P16"/>
  <c r="P17"/>
  <c r="P18"/>
  <c r="P20"/>
  <c r="P21"/>
  <c r="P22"/>
  <c r="P23"/>
  <c r="P25"/>
  <c r="P26"/>
  <c r="P27"/>
  <c r="P28"/>
  <c r="P30"/>
  <c r="P31"/>
  <c r="P32"/>
  <c r="P33"/>
  <c r="P34"/>
  <c r="P35"/>
  <c r="P36"/>
  <c r="P38"/>
  <c r="P39"/>
  <c r="P41"/>
  <c r="P42"/>
  <c r="P43"/>
  <c r="P45"/>
  <c r="P46"/>
  <c r="P47"/>
  <c r="P48"/>
  <c r="P49"/>
  <c r="P50"/>
  <c r="P51"/>
  <c r="P52"/>
  <c r="P53"/>
  <c r="P54"/>
  <c r="P55"/>
  <c r="P56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7"/>
  <c r="P78"/>
  <c r="P79"/>
  <c r="P80"/>
  <c r="P81"/>
  <c r="P82"/>
  <c r="P83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4"/>
  <c r="P105"/>
  <c r="P106"/>
  <c r="P107"/>
  <c r="P108"/>
  <c r="P109"/>
  <c r="P110"/>
  <c r="P112"/>
  <c r="P113"/>
  <c r="P114"/>
  <c r="P115"/>
  <c r="P116"/>
  <c r="P117"/>
  <c r="P118"/>
  <c r="P119"/>
  <c r="P120"/>
  <c r="P123"/>
  <c r="P124"/>
  <c r="P125"/>
  <c r="P126"/>
  <c r="P127"/>
  <c r="P128"/>
  <c r="P129"/>
  <c r="P130"/>
  <c r="P131"/>
  <c r="P132"/>
  <c r="P133"/>
  <c r="P134"/>
  <c r="P135"/>
  <c r="P136"/>
  <c r="P137"/>
  <c r="P138"/>
  <c r="Q15"/>
  <c r="P15"/>
  <c r="O16" l="1"/>
  <c r="O17"/>
  <c r="O18"/>
  <c r="O20"/>
  <c r="O21"/>
  <c r="O22"/>
  <c r="O23"/>
  <c r="O25"/>
  <c r="O26"/>
  <c r="O27"/>
  <c r="O28"/>
  <c r="O30"/>
  <c r="O31"/>
  <c r="O32"/>
  <c r="O33"/>
  <c r="O34"/>
  <c r="O35"/>
  <c r="O36"/>
  <c r="O38"/>
  <c r="O39"/>
  <c r="O40"/>
  <c r="O41"/>
  <c r="O42"/>
  <c r="O43"/>
  <c r="O45"/>
  <c r="O46"/>
  <c r="O47"/>
  <c r="O48"/>
  <c r="O49"/>
  <c r="O50"/>
  <c r="O51"/>
  <c r="O52"/>
  <c r="O53"/>
  <c r="O54"/>
  <c r="O55"/>
  <c r="O56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7"/>
  <c r="O78"/>
  <c r="O79"/>
  <c r="O80"/>
  <c r="O81"/>
  <c r="O82"/>
  <c r="O83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4"/>
  <c r="O105"/>
  <c r="O106"/>
  <c r="O107"/>
  <c r="O108"/>
  <c r="O109"/>
  <c r="O110"/>
  <c r="O112"/>
  <c r="O113"/>
  <c r="O114"/>
  <c r="O115"/>
  <c r="O116"/>
  <c r="O117"/>
  <c r="O118"/>
  <c r="O119"/>
  <c r="O120"/>
  <c r="O123"/>
  <c r="O124"/>
  <c r="O125"/>
  <c r="O126"/>
  <c r="O127"/>
  <c r="O128"/>
  <c r="O129"/>
  <c r="O130"/>
  <c r="O131"/>
  <c r="O132"/>
  <c r="O133"/>
  <c r="O134"/>
  <c r="O135"/>
  <c r="O136"/>
  <c r="O137"/>
  <c r="O138"/>
  <c r="O15"/>
  <c r="L15" l="1"/>
  <c r="K15" s="1"/>
  <c r="M15" s="1"/>
  <c r="L16"/>
  <c r="K16" s="1"/>
  <c r="M16" s="1"/>
  <c r="L17"/>
  <c r="K17" s="1"/>
  <c r="M17" s="1"/>
  <c r="L18"/>
  <c r="K18" s="1"/>
  <c r="M18" s="1"/>
  <c r="L20"/>
  <c r="K20" s="1"/>
  <c r="M20" s="1"/>
  <c r="L21"/>
  <c r="K21" s="1"/>
  <c r="M21" s="1"/>
  <c r="L22"/>
  <c r="K22" s="1"/>
  <c r="M22" s="1"/>
  <c r="L23"/>
  <c r="K23" s="1"/>
  <c r="M23" s="1"/>
  <c r="L25"/>
  <c r="K25" s="1"/>
  <c r="M25" s="1"/>
  <c r="L26"/>
  <c r="K26" s="1"/>
  <c r="M26" s="1"/>
  <c r="L27"/>
  <c r="K27" s="1"/>
  <c r="M27" s="1"/>
  <c r="L28"/>
  <c r="K28" s="1"/>
  <c r="M28" s="1"/>
  <c r="L30"/>
  <c r="K30" s="1"/>
  <c r="M30" s="1"/>
  <c r="L31"/>
  <c r="K31" s="1"/>
  <c r="M31" s="1"/>
  <c r="L32"/>
  <c r="K32" s="1"/>
  <c r="M32" s="1"/>
  <c r="L33"/>
  <c r="K33" s="1"/>
  <c r="M33" s="1"/>
  <c r="L34"/>
  <c r="K34" s="1"/>
  <c r="M34" s="1"/>
  <c r="L35"/>
  <c r="K35" s="1"/>
  <c r="M35" s="1"/>
  <c r="L36"/>
  <c r="K36" s="1"/>
  <c r="M36" s="1"/>
  <c r="L38"/>
  <c r="K38" s="1"/>
  <c r="M38" s="1"/>
  <c r="L39"/>
  <c r="K39" s="1"/>
  <c r="M39" s="1"/>
  <c r="L40"/>
  <c r="K40" s="1"/>
  <c r="M40" s="1"/>
  <c r="L41"/>
  <c r="K41" s="1"/>
  <c r="M41" s="1"/>
  <c r="L42"/>
  <c r="K42" s="1"/>
  <c r="M42" s="1"/>
  <c r="L43"/>
  <c r="K43" s="1"/>
  <c r="M43" s="1"/>
  <c r="L45"/>
  <c r="K45" s="1"/>
  <c r="M45" s="1"/>
  <c r="L46"/>
  <c r="K46" s="1"/>
  <c r="M46" s="1"/>
  <c r="L47"/>
  <c r="K47" s="1"/>
  <c r="M47" s="1"/>
  <c r="L48"/>
  <c r="K48" s="1"/>
  <c r="M48" s="1"/>
  <c r="L49"/>
  <c r="K49" s="1"/>
  <c r="M49" s="1"/>
  <c r="L50"/>
  <c r="K50" s="1"/>
  <c r="M50" s="1"/>
  <c r="L51"/>
  <c r="K51" s="1"/>
  <c r="M51" s="1"/>
  <c r="L52"/>
  <c r="K52" s="1"/>
  <c r="M52" s="1"/>
  <c r="L53"/>
  <c r="K53" s="1"/>
  <c r="M53" s="1"/>
  <c r="L54"/>
  <c r="K54" s="1"/>
  <c r="M54" s="1"/>
  <c r="L55"/>
  <c r="K55" s="1"/>
  <c r="M55" s="1"/>
  <c r="L56"/>
  <c r="K56" s="1"/>
  <c r="M56" s="1"/>
  <c r="L58"/>
  <c r="K58" s="1"/>
  <c r="M58" s="1"/>
  <c r="L59"/>
  <c r="K59" s="1"/>
  <c r="M59" s="1"/>
  <c r="L60"/>
  <c r="K60" s="1"/>
  <c r="M60" s="1"/>
  <c r="L61"/>
  <c r="K61" s="1"/>
  <c r="M61" s="1"/>
  <c r="L62"/>
  <c r="K62" s="1"/>
  <c r="M62" s="1"/>
  <c r="L63"/>
  <c r="K63" s="1"/>
  <c r="M63" s="1"/>
  <c r="L64"/>
  <c r="K64" s="1"/>
  <c r="M64" s="1"/>
  <c r="L65"/>
  <c r="K65" s="1"/>
  <c r="M65" s="1"/>
  <c r="L66"/>
  <c r="K66" s="1"/>
  <c r="M66" s="1"/>
  <c r="L67"/>
  <c r="K67" s="1"/>
  <c r="M67" s="1"/>
  <c r="L68"/>
  <c r="K68" s="1"/>
  <c r="M68" s="1"/>
  <c r="L69"/>
  <c r="K69" s="1"/>
  <c r="M69" s="1"/>
  <c r="L70"/>
  <c r="K70" s="1"/>
  <c r="M70" s="1"/>
  <c r="L71"/>
  <c r="K71" s="1"/>
  <c r="M71" s="1"/>
  <c r="L72"/>
  <c r="K72" s="1"/>
  <c r="M72" s="1"/>
  <c r="L73"/>
  <c r="K73" s="1"/>
  <c r="M73" s="1"/>
  <c r="L74"/>
  <c r="K74" s="1"/>
  <c r="M74" s="1"/>
  <c r="L75"/>
  <c r="K75" s="1"/>
  <c r="M75" s="1"/>
  <c r="L77"/>
  <c r="K77" s="1"/>
  <c r="M77" s="1"/>
  <c r="L78"/>
  <c r="K78" s="1"/>
  <c r="M78" s="1"/>
  <c r="L79"/>
  <c r="K79" s="1"/>
  <c r="M79" s="1"/>
  <c r="L80"/>
  <c r="K80" s="1"/>
  <c r="M80" s="1"/>
  <c r="L81"/>
  <c r="K81" s="1"/>
  <c r="M81" s="1"/>
  <c r="L82"/>
  <c r="K82" s="1"/>
  <c r="M82" s="1"/>
  <c r="L83"/>
  <c r="K83" s="1"/>
  <c r="M83" s="1"/>
  <c r="L85"/>
  <c r="K85" s="1"/>
  <c r="M85" s="1"/>
  <c r="L86"/>
  <c r="K86" s="1"/>
  <c r="M86" s="1"/>
  <c r="L87"/>
  <c r="K87" s="1"/>
  <c r="M87" s="1"/>
  <c r="L88"/>
  <c r="K88" s="1"/>
  <c r="M88" s="1"/>
  <c r="L89"/>
  <c r="K89" s="1"/>
  <c r="M89" s="1"/>
  <c r="L90"/>
  <c r="K90" s="1"/>
  <c r="M90" s="1"/>
  <c r="L91"/>
  <c r="K91" s="1"/>
  <c r="M91" s="1"/>
  <c r="L92"/>
  <c r="K92" s="1"/>
  <c r="M92" s="1"/>
  <c r="L93"/>
  <c r="K93" s="1"/>
  <c r="M93" s="1"/>
  <c r="L94"/>
  <c r="K94" s="1"/>
  <c r="M94" s="1"/>
  <c r="L95"/>
  <c r="K95" s="1"/>
  <c r="M95" s="1"/>
  <c r="L96"/>
  <c r="K96" s="1"/>
  <c r="M96" s="1"/>
  <c r="L97"/>
  <c r="K97" s="1"/>
  <c r="M97" s="1"/>
  <c r="L98"/>
  <c r="K98" s="1"/>
  <c r="M98" s="1"/>
  <c r="L99"/>
  <c r="K99" s="1"/>
  <c r="M99" s="1"/>
  <c r="L100"/>
  <c r="K100" s="1"/>
  <c r="M100" s="1"/>
  <c r="L101"/>
  <c r="K101" s="1"/>
  <c r="M101" s="1"/>
  <c r="L102"/>
  <c r="K102" s="1"/>
  <c r="M102" s="1"/>
  <c r="L104"/>
  <c r="K104" s="1"/>
  <c r="M104" s="1"/>
  <c r="L105"/>
  <c r="K105" s="1"/>
  <c r="M105" s="1"/>
  <c r="L106"/>
  <c r="K106" s="1"/>
  <c r="M106" s="1"/>
  <c r="L107"/>
  <c r="K107" s="1"/>
  <c r="M107" s="1"/>
  <c r="L108"/>
  <c r="K108" s="1"/>
  <c r="M108" s="1"/>
  <c r="L109"/>
  <c r="K109" s="1"/>
  <c r="M109" s="1"/>
  <c r="L110"/>
  <c r="K110" s="1"/>
  <c r="M110" s="1"/>
  <c r="L112"/>
  <c r="K112" s="1"/>
  <c r="M112" s="1"/>
  <c r="L113"/>
  <c r="K113" s="1"/>
  <c r="M113" s="1"/>
  <c r="L114"/>
  <c r="K114" s="1"/>
  <c r="M114" s="1"/>
  <c r="L115"/>
  <c r="K115" s="1"/>
  <c r="M115" s="1"/>
  <c r="L116"/>
  <c r="K116" s="1"/>
  <c r="M116" s="1"/>
  <c r="L117"/>
  <c r="K117" s="1"/>
  <c r="M117" s="1"/>
  <c r="L118"/>
  <c r="K118" s="1"/>
  <c r="M118" s="1"/>
  <c r="L119"/>
  <c r="K119" s="1"/>
  <c r="M119" s="1"/>
  <c r="L120"/>
  <c r="K120" s="1"/>
  <c r="M120" s="1"/>
  <c r="L123"/>
  <c r="K123" s="1"/>
  <c r="M123" s="1"/>
  <c r="L124"/>
  <c r="K124" s="1"/>
  <c r="M124" s="1"/>
  <c r="L125"/>
  <c r="K125" s="1"/>
  <c r="M125" s="1"/>
  <c r="L126"/>
  <c r="K126" s="1"/>
  <c r="M126" s="1"/>
  <c r="L127"/>
  <c r="K127" s="1"/>
  <c r="M127" s="1"/>
  <c r="L128"/>
  <c r="K128" s="1"/>
  <c r="M128" s="1"/>
  <c r="L129"/>
  <c r="K129" s="1"/>
  <c r="M129" s="1"/>
  <c r="L130"/>
  <c r="K130" s="1"/>
  <c r="M130" s="1"/>
  <c r="L131"/>
  <c r="K131" s="1"/>
  <c r="M131" s="1"/>
  <c r="L132"/>
  <c r="K132" s="1"/>
  <c r="M132" s="1"/>
  <c r="L133"/>
  <c r="K133" s="1"/>
  <c r="M133" s="1"/>
  <c r="L134"/>
  <c r="K134" s="1"/>
  <c r="M134" s="1"/>
  <c r="L135"/>
  <c r="K135" s="1"/>
  <c r="M135" s="1"/>
  <c r="L136"/>
  <c r="K136" s="1"/>
  <c r="M136" s="1"/>
  <c r="L137"/>
  <c r="K137" s="1"/>
  <c r="M137" s="1"/>
  <c r="L138"/>
  <c r="K138" s="1"/>
  <c r="M138" s="1"/>
</calcChain>
</file>

<file path=xl/sharedStrings.xml><?xml version="1.0" encoding="utf-8"?>
<sst xmlns="http://schemas.openxmlformats.org/spreadsheetml/2006/main" count="712" uniqueCount="171">
  <si>
    <t>УТВЕРЖДАЮ</t>
  </si>
  <si>
    <t>№ сос-тава</t>
  </si>
  <si>
    <t>Класс бетона</t>
  </si>
  <si>
    <t>Марка бетона</t>
  </si>
  <si>
    <t>Класс бетона по СТБ 1544-2005</t>
  </si>
  <si>
    <t>Марка по водо-непро-ницаемости</t>
  </si>
  <si>
    <t>Марка по морозостойкости</t>
  </si>
  <si>
    <t>Марка по удобоукладываемости</t>
  </si>
  <si>
    <t>Цена без НДС</t>
  </si>
  <si>
    <t>Цена с НДС</t>
  </si>
  <si>
    <t>ТОВАРНЫЕ БЕТОННЫЕ СМЕСИ</t>
  </si>
  <si>
    <t>М50</t>
  </si>
  <si>
    <t>П3</t>
  </si>
  <si>
    <t>гравий</t>
  </si>
  <si>
    <t>М100</t>
  </si>
  <si>
    <t>П2</t>
  </si>
  <si>
    <t>гранит</t>
  </si>
  <si>
    <t>W4</t>
  </si>
  <si>
    <t>F100</t>
  </si>
  <si>
    <t>В10</t>
  </si>
  <si>
    <t>М150</t>
  </si>
  <si>
    <t>С8/10</t>
  </si>
  <si>
    <t>15.02</t>
  </si>
  <si>
    <t>15.03</t>
  </si>
  <si>
    <t>F75</t>
  </si>
  <si>
    <t>W6</t>
  </si>
  <si>
    <t>F150</t>
  </si>
  <si>
    <t>П4</t>
  </si>
  <si>
    <t>В15</t>
  </si>
  <si>
    <t>М200</t>
  </si>
  <si>
    <t>С12/15</t>
  </si>
  <si>
    <t>20.02</t>
  </si>
  <si>
    <t>F200</t>
  </si>
  <si>
    <t>W8</t>
  </si>
  <si>
    <t>В20</t>
  </si>
  <si>
    <t>М250</t>
  </si>
  <si>
    <t>С16/20</t>
  </si>
  <si>
    <t>25.02</t>
  </si>
  <si>
    <t>25.03</t>
  </si>
  <si>
    <t xml:space="preserve">F150 </t>
  </si>
  <si>
    <t>25.25</t>
  </si>
  <si>
    <t xml:space="preserve">В20 </t>
  </si>
  <si>
    <t>W2</t>
  </si>
  <si>
    <t>В22,5</t>
  </si>
  <si>
    <t>М300</t>
  </si>
  <si>
    <t>С18/22,5</t>
  </si>
  <si>
    <t>30.02</t>
  </si>
  <si>
    <t>30.03</t>
  </si>
  <si>
    <t>30.18</t>
  </si>
  <si>
    <t>С20/22,5</t>
  </si>
  <si>
    <t>В25</t>
  </si>
  <si>
    <t>М350</t>
  </si>
  <si>
    <t>С20/25</t>
  </si>
  <si>
    <t>35.02</t>
  </si>
  <si>
    <t>35.03</t>
  </si>
  <si>
    <t>35.07</t>
  </si>
  <si>
    <t>35.10</t>
  </si>
  <si>
    <t>35.11</t>
  </si>
  <si>
    <t>В30</t>
  </si>
  <si>
    <t>М400</t>
  </si>
  <si>
    <t>С25/30</t>
  </si>
  <si>
    <t>40.02</t>
  </si>
  <si>
    <t>40.04</t>
  </si>
  <si>
    <t>40.06</t>
  </si>
  <si>
    <t>40.08</t>
  </si>
  <si>
    <t>40.11</t>
  </si>
  <si>
    <t>40.22</t>
  </si>
  <si>
    <t>40.23</t>
  </si>
  <si>
    <t>40.25</t>
  </si>
  <si>
    <t>40.36</t>
  </si>
  <si>
    <t xml:space="preserve">W2 </t>
  </si>
  <si>
    <t>В35</t>
  </si>
  <si>
    <t>М450</t>
  </si>
  <si>
    <t>С28/35</t>
  </si>
  <si>
    <t>45.02</t>
  </si>
  <si>
    <t>45.03</t>
  </si>
  <si>
    <t>45.07</t>
  </si>
  <si>
    <t>М500</t>
  </si>
  <si>
    <t>С30/37</t>
  </si>
  <si>
    <t>50.02</t>
  </si>
  <si>
    <t>50.03</t>
  </si>
  <si>
    <t>50.04</t>
  </si>
  <si>
    <t>50.08</t>
  </si>
  <si>
    <t>50.20</t>
  </si>
  <si>
    <t>50.21</t>
  </si>
  <si>
    <t>50.26</t>
  </si>
  <si>
    <t>50.28</t>
  </si>
  <si>
    <t>50.29</t>
  </si>
  <si>
    <t>50.30</t>
  </si>
  <si>
    <t>В40</t>
  </si>
  <si>
    <t>М550</t>
  </si>
  <si>
    <t>С32/40</t>
  </si>
  <si>
    <t>55.02</t>
  </si>
  <si>
    <t>55.03</t>
  </si>
  <si>
    <t>55.04</t>
  </si>
  <si>
    <t>55.06</t>
  </si>
  <si>
    <t>55.07</t>
  </si>
  <si>
    <t>60.01</t>
  </si>
  <si>
    <t>В45</t>
  </si>
  <si>
    <t>М600</t>
  </si>
  <si>
    <t>С35/45</t>
  </si>
  <si>
    <t>60.02</t>
  </si>
  <si>
    <t>60.03</t>
  </si>
  <si>
    <t>60.04</t>
  </si>
  <si>
    <t>60.05</t>
  </si>
  <si>
    <t xml:space="preserve">В45 </t>
  </si>
  <si>
    <t>60.06</t>
  </si>
  <si>
    <t>60.07</t>
  </si>
  <si>
    <t>60.11</t>
  </si>
  <si>
    <t>60.13</t>
  </si>
  <si>
    <t>ЦЕМЕНТНО-ПЕСЧАНЫЕ РАСТВОРНЫЕ СМЕСИ</t>
  </si>
  <si>
    <t>Пк1</t>
  </si>
  <si>
    <t>М75</t>
  </si>
  <si>
    <t>Пк2</t>
  </si>
  <si>
    <t>Пк3</t>
  </si>
  <si>
    <t>Цементно-песчаная смесь для запуска АБН</t>
  </si>
  <si>
    <t>Вид заполни-теля (фр.5-20)</t>
  </si>
  <si>
    <t>Директор ООО "МагнатБетон"</t>
  </si>
  <si>
    <t>Составил______________Т.Н.Сенько</t>
  </si>
  <si>
    <t>Согласовано</t>
  </si>
  <si>
    <t>10.02</t>
  </si>
  <si>
    <t>10.03</t>
  </si>
  <si>
    <t>10.06</t>
  </si>
  <si>
    <t>10.07</t>
  </si>
  <si>
    <t>20.03</t>
  </si>
  <si>
    <t>20.06</t>
  </si>
  <si>
    <t>20.07</t>
  </si>
  <si>
    <t>25.06</t>
  </si>
  <si>
    <t>25.07</t>
  </si>
  <si>
    <t>25.18</t>
  </si>
  <si>
    <t>25.27</t>
  </si>
  <si>
    <t>30.06</t>
  </si>
  <si>
    <t>30.07</t>
  </si>
  <si>
    <t>30.08</t>
  </si>
  <si>
    <t>35.06</t>
  </si>
  <si>
    <t>35.22</t>
  </si>
  <si>
    <t>35.39</t>
  </si>
  <si>
    <t>35.13</t>
  </si>
  <si>
    <t>35.18</t>
  </si>
  <si>
    <t>35.44</t>
  </si>
  <si>
    <t>35.08</t>
  </si>
  <si>
    <t>40.03</t>
  </si>
  <si>
    <t>40.18</t>
  </si>
  <si>
    <t>40.07</t>
  </si>
  <si>
    <t>40.09</t>
  </si>
  <si>
    <t>40.21</t>
  </si>
  <si>
    <t>40.29</t>
  </si>
  <si>
    <t>40.30</t>
  </si>
  <si>
    <t>45.18</t>
  </si>
  <si>
    <t>45.21</t>
  </si>
  <si>
    <t>45.14</t>
  </si>
  <si>
    <t>50.07</t>
  </si>
  <si>
    <t>50.25</t>
  </si>
  <si>
    <t>50.18</t>
  </si>
  <si>
    <t>50.23</t>
  </si>
  <si>
    <t>55.15</t>
  </si>
  <si>
    <t>55.29</t>
  </si>
  <si>
    <t>В12,5</t>
  </si>
  <si>
    <t>С10/12,5</t>
  </si>
  <si>
    <t>15.06</t>
  </si>
  <si>
    <t>15.07</t>
  </si>
  <si>
    <t>___________________________Овсов А.А.</t>
  </si>
  <si>
    <t xml:space="preserve">Цена без НДС </t>
  </si>
  <si>
    <t xml:space="preserve">Цена с НДС </t>
  </si>
  <si>
    <t xml:space="preserve">на бетонные смеси и растворы, отгружаемые </t>
  </si>
  <si>
    <r>
      <t xml:space="preserve"> </t>
    </r>
    <r>
      <rPr>
        <b/>
        <sz val="10"/>
        <rFont val="Arial"/>
        <family val="2"/>
        <charset val="204"/>
      </rPr>
      <t xml:space="preserve">Цена с НДС </t>
    </r>
  </si>
  <si>
    <t>Главный бухгалтер_______________________И.И.Бадяева</t>
  </si>
  <si>
    <r>
      <rPr>
        <b/>
        <sz val="12"/>
        <rFont val="Calibri"/>
        <family val="2"/>
        <charset val="204"/>
        <scheme val="minor"/>
      </rPr>
      <t xml:space="preserve"> 90.03 </t>
    </r>
    <r>
      <rPr>
        <sz val="12"/>
        <rFont val="Calibri"/>
        <family val="2"/>
        <charset val="204"/>
        <scheme val="minor"/>
      </rPr>
      <t xml:space="preserve">    БСГЛ П3 В7,5 D900                </t>
    </r>
  </si>
  <si>
    <t>"  20  "         августа  2021г.</t>
  </si>
  <si>
    <t xml:space="preserve">с 20.08.2021г. </t>
  </si>
  <si>
    <t>ПРЕЙСКУРАНТ № 36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</si>
</sst>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#,##0_р_."/>
  </numFmts>
  <fonts count="35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"/>
      <family val="2"/>
    </font>
    <font>
      <sz val="10"/>
      <name val="Arial"/>
      <family val="2"/>
    </font>
    <font>
      <b/>
      <sz val="12"/>
      <name val="Arial Cyr"/>
      <charset val="204"/>
    </font>
    <font>
      <sz val="10"/>
      <color rgb="FFFF000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94">
    <xf numFmtId="0" fontId="0" fillId="0" borderId="0" xfId="0"/>
    <xf numFmtId="0" fontId="13" fillId="0" borderId="0" xfId="36" applyFont="1" applyFill="1" applyAlignment="1">
      <alignment horizontal="center"/>
    </xf>
    <xf numFmtId="0" fontId="13" fillId="0" borderId="0" xfId="36"/>
    <xf numFmtId="0" fontId="19" fillId="0" borderId="0" xfId="36" applyFont="1" applyFill="1"/>
    <xf numFmtId="0" fontId="13" fillId="0" borderId="0" xfId="36" applyFont="1" applyFill="1" applyBorder="1" applyAlignment="1">
      <alignment horizontal="center"/>
    </xf>
    <xf numFmtId="0" fontId="13" fillId="0" borderId="0" xfId="36" applyFont="1" applyFill="1" applyBorder="1"/>
    <xf numFmtId="164" fontId="20" fillId="0" borderId="0" xfId="36" applyNumberFormat="1" applyFont="1" applyFill="1" applyBorder="1" applyAlignment="1">
      <alignment horizontal="left"/>
    </xf>
    <xf numFmtId="164" fontId="21" fillId="0" borderId="0" xfId="36" applyNumberFormat="1" applyFont="1" applyFill="1" applyBorder="1" applyAlignment="1">
      <alignment horizontal="left"/>
    </xf>
    <xf numFmtId="0" fontId="13" fillId="0" borderId="0" xfId="36" applyFont="1" applyFill="1" applyBorder="1" applyAlignment="1">
      <alignment horizontal="left"/>
    </xf>
    <xf numFmtId="164" fontId="13" fillId="0" borderId="0" xfId="36" applyNumberFormat="1" applyFont="1" applyFill="1" applyBorder="1" applyAlignment="1">
      <alignment horizontal="left"/>
    </xf>
    <xf numFmtId="0" fontId="23" fillId="0" borderId="0" xfId="36" applyFont="1"/>
    <xf numFmtId="0" fontId="24" fillId="0" borderId="0" xfId="36" applyFont="1"/>
    <xf numFmtId="0" fontId="22" fillId="0" borderId="0" xfId="36" applyFont="1"/>
    <xf numFmtId="0" fontId="13" fillId="0" borderId="0" xfId="36" applyFont="1" applyFill="1" applyAlignment="1">
      <alignment horizontal="left"/>
    </xf>
    <xf numFmtId="0" fontId="20" fillId="0" borderId="0" xfId="36" applyFont="1" applyFill="1" applyBorder="1" applyAlignment="1">
      <alignment horizontal="left"/>
    </xf>
    <xf numFmtId="49" fontId="24" fillId="0" borderId="0" xfId="36" applyNumberFormat="1" applyFont="1" applyFill="1" applyBorder="1" applyAlignment="1">
      <alignment horizontal="left"/>
    </xf>
    <xf numFmtId="0" fontId="24" fillId="0" borderId="0" xfId="36" applyFont="1" applyAlignment="1">
      <alignment horizontal="left"/>
    </xf>
    <xf numFmtId="0" fontId="0" fillId="0" borderId="0" xfId="0" applyAlignment="1">
      <alignment horizontal="left"/>
    </xf>
    <xf numFmtId="0" fontId="27" fillId="0" borderId="0" xfId="36" applyFont="1" applyAlignment="1">
      <alignment horizontal="left"/>
    </xf>
    <xf numFmtId="0" fontId="27" fillId="0" borderId="0" xfId="36" applyFont="1"/>
    <xf numFmtId="0" fontId="28" fillId="0" borderId="0" xfId="0" applyFont="1"/>
    <xf numFmtId="0" fontId="0" fillId="0" borderId="0" xfId="0" applyBorder="1"/>
    <xf numFmtId="0" fontId="29" fillId="0" borderId="20" xfId="36" applyFont="1" applyFill="1" applyBorder="1" applyAlignment="1">
      <alignment horizontal="center" vertical="center" wrapText="1"/>
    </xf>
    <xf numFmtId="0" fontId="29" fillId="0" borderId="11" xfId="36" applyFont="1" applyFill="1" applyBorder="1" applyAlignment="1">
      <alignment horizontal="center" vertical="center" wrapText="1"/>
    </xf>
    <xf numFmtId="0" fontId="29" fillId="0" borderId="19" xfId="36" applyFont="1" applyFill="1" applyBorder="1" applyAlignment="1">
      <alignment horizontal="center" vertical="center" wrapText="1"/>
    </xf>
    <xf numFmtId="0" fontId="30" fillId="0" borderId="19" xfId="36" applyFont="1" applyFill="1" applyBorder="1" applyAlignment="1">
      <alignment horizontal="center"/>
    </xf>
    <xf numFmtId="0" fontId="31" fillId="0" borderId="10" xfId="36" applyFont="1" applyFill="1" applyBorder="1" applyAlignment="1">
      <alignment horizontal="left"/>
    </xf>
    <xf numFmtId="0" fontId="31" fillId="0" borderId="10" xfId="36" applyFont="1" applyFill="1" applyBorder="1" applyAlignment="1">
      <alignment horizontal="center"/>
    </xf>
    <xf numFmtId="0" fontId="31" fillId="0" borderId="15" xfId="36" applyFont="1" applyFill="1" applyBorder="1" applyAlignment="1">
      <alignment horizontal="center"/>
    </xf>
    <xf numFmtId="0" fontId="30" fillId="0" borderId="19" xfId="36" applyFont="1" applyFill="1" applyBorder="1"/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0" fontId="29" fillId="0" borderId="15" xfId="36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0" xfId="36" applyFont="1" applyFill="1" applyBorder="1" applyAlignment="1">
      <alignment horizontal="left"/>
    </xf>
    <xf numFmtId="0" fontId="30" fillId="0" borderId="10" xfId="36" applyFont="1" applyFill="1" applyBorder="1" applyAlignment="1">
      <alignment horizontal="center"/>
    </xf>
    <xf numFmtId="0" fontId="30" fillId="0" borderId="15" xfId="36" applyFont="1" applyFill="1" applyBorder="1" applyAlignment="1">
      <alignment horizontal="center"/>
    </xf>
    <xf numFmtId="0" fontId="30" fillId="0" borderId="20" xfId="36" applyFont="1" applyFill="1" applyBorder="1" applyAlignment="1">
      <alignment horizontal="center"/>
    </xf>
    <xf numFmtId="0" fontId="30" fillId="0" borderId="11" xfId="36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29" fillId="0" borderId="10" xfId="36" applyFont="1" applyFill="1" applyBorder="1" applyAlignment="1">
      <alignment horizontal="left"/>
    </xf>
    <xf numFmtId="0" fontId="29" fillId="0" borderId="10" xfId="36" applyFont="1" applyFill="1" applyBorder="1" applyAlignment="1">
      <alignment horizontal="center"/>
    </xf>
    <xf numFmtId="0" fontId="29" fillId="0" borderId="15" xfId="36" applyFont="1" applyFill="1" applyBorder="1" applyAlignment="1">
      <alignment horizontal="center"/>
    </xf>
    <xf numFmtId="0" fontId="30" fillId="0" borderId="20" xfId="36" applyFont="1" applyFill="1" applyBorder="1"/>
    <xf numFmtId="0" fontId="30" fillId="0" borderId="11" xfId="36" applyFont="1" applyFill="1" applyBorder="1"/>
    <xf numFmtId="0" fontId="30" fillId="0" borderId="16" xfId="0" applyFont="1" applyBorder="1"/>
    <xf numFmtId="49" fontId="31" fillId="0" borderId="10" xfId="36" applyNumberFormat="1" applyFont="1" applyFill="1" applyBorder="1" applyAlignment="1">
      <alignment horizontal="left"/>
    </xf>
    <xf numFmtId="0" fontId="32" fillId="0" borderId="10" xfId="36" applyFont="1" applyFill="1" applyBorder="1"/>
    <xf numFmtId="0" fontId="32" fillId="0" borderId="10" xfId="36" applyFont="1" applyFill="1" applyBorder="1" applyAlignment="1">
      <alignment horizontal="center"/>
    </xf>
    <xf numFmtId="165" fontId="32" fillId="0" borderId="20" xfId="36" applyNumberFormat="1" applyFont="1" applyFill="1" applyBorder="1"/>
    <xf numFmtId="4" fontId="32" fillId="0" borderId="11" xfId="36" applyNumberFormat="1" applyFont="1" applyFill="1" applyBorder="1"/>
    <xf numFmtId="4" fontId="32" fillId="0" borderId="19" xfId="36" applyNumberFormat="1" applyFont="1" applyFill="1" applyBorder="1"/>
    <xf numFmtId="2" fontId="32" fillId="0" borderId="16" xfId="0" applyNumberFormat="1" applyFont="1" applyBorder="1"/>
    <xf numFmtId="0" fontId="32" fillId="0" borderId="15" xfId="36" applyFont="1" applyFill="1" applyBorder="1" applyAlignment="1">
      <alignment horizontal="center"/>
    </xf>
    <xf numFmtId="49" fontId="31" fillId="0" borderId="17" xfId="36" applyNumberFormat="1" applyFont="1" applyFill="1" applyBorder="1" applyAlignment="1">
      <alignment horizontal="left"/>
    </xf>
    <xf numFmtId="0" fontId="32" fillId="0" borderId="18" xfId="36" applyFont="1" applyFill="1" applyBorder="1"/>
    <xf numFmtId="0" fontId="32" fillId="0" borderId="18" xfId="36" applyFont="1" applyFill="1" applyBorder="1" applyAlignment="1">
      <alignment horizontal="center"/>
    </xf>
    <xf numFmtId="0" fontId="32" fillId="0" borderId="23" xfId="36" applyFont="1" applyFill="1" applyBorder="1" applyAlignment="1">
      <alignment horizontal="center"/>
    </xf>
    <xf numFmtId="165" fontId="32" fillId="0" borderId="21" xfId="36" applyNumberFormat="1" applyFont="1" applyFill="1" applyBorder="1"/>
    <xf numFmtId="4" fontId="32" fillId="0" borderId="17" xfId="36" applyNumberFormat="1" applyFont="1" applyFill="1" applyBorder="1"/>
    <xf numFmtId="49" fontId="31" fillId="0" borderId="16" xfId="36" applyNumberFormat="1" applyFont="1" applyFill="1" applyBorder="1" applyAlignment="1">
      <alignment horizontal="left"/>
    </xf>
    <xf numFmtId="0" fontId="32" fillId="0" borderId="16" xfId="36" applyFont="1" applyFill="1" applyBorder="1"/>
    <xf numFmtId="0" fontId="32" fillId="0" borderId="16" xfId="36" applyFont="1" applyFill="1" applyBorder="1" applyAlignment="1">
      <alignment horizontal="center"/>
    </xf>
    <xf numFmtId="165" fontId="32" fillId="0" borderId="22" xfId="36" applyNumberFormat="1" applyFont="1" applyFill="1" applyBorder="1"/>
    <xf numFmtId="4" fontId="32" fillId="0" borderId="16" xfId="36" applyNumberFormat="1" applyFont="1" applyFill="1" applyBorder="1"/>
    <xf numFmtId="4" fontId="32" fillId="0" borderId="12" xfId="36" applyNumberFormat="1" applyFont="1" applyFill="1" applyBorder="1"/>
    <xf numFmtId="0" fontId="32" fillId="0" borderId="11" xfId="36" applyFont="1" applyFill="1" applyBorder="1" applyAlignment="1">
      <alignment horizontal="left"/>
    </xf>
    <xf numFmtId="0" fontId="32" fillId="0" borderId="12" xfId="36" applyFont="1" applyFill="1" applyBorder="1" applyAlignment="1">
      <alignment horizontal="center"/>
    </xf>
    <xf numFmtId="0" fontId="32" fillId="0" borderId="19" xfId="36" applyFont="1" applyFill="1" applyBorder="1" applyAlignment="1">
      <alignment horizontal="center"/>
    </xf>
    <xf numFmtId="0" fontId="31" fillId="0" borderId="11" xfId="36" applyFont="1" applyFill="1" applyBorder="1" applyAlignment="1">
      <alignment horizontal="left"/>
    </xf>
    <xf numFmtId="0" fontId="31" fillId="0" borderId="12" xfId="36" applyFont="1" applyFill="1" applyBorder="1" applyAlignment="1">
      <alignment horizontal="center"/>
    </xf>
    <xf numFmtId="0" fontId="31" fillId="0" borderId="19" xfId="36" applyFont="1" applyFill="1" applyBorder="1" applyAlignment="1">
      <alignment horizontal="center"/>
    </xf>
    <xf numFmtId="0" fontId="31" fillId="0" borderId="14" xfId="36" applyFont="1" applyFill="1" applyBorder="1" applyAlignment="1">
      <alignment horizontal="left"/>
    </xf>
    <xf numFmtId="0" fontId="31" fillId="0" borderId="13" xfId="36" applyFont="1" applyFill="1" applyBorder="1" applyAlignment="1">
      <alignment horizontal="center"/>
    </xf>
    <xf numFmtId="0" fontId="31" fillId="0" borderId="24" xfId="36" applyFont="1" applyFill="1" applyBorder="1" applyAlignment="1">
      <alignment horizontal="center"/>
    </xf>
    <xf numFmtId="0" fontId="31" fillId="0" borderId="10" xfId="36" applyNumberFormat="1" applyFont="1" applyFill="1" applyBorder="1" applyAlignment="1">
      <alignment horizontal="left"/>
    </xf>
    <xf numFmtId="4" fontId="32" fillId="24" borderId="11" xfId="36" applyNumberFormat="1" applyFont="1" applyFill="1" applyBorder="1"/>
    <xf numFmtId="0" fontId="0" fillId="0" borderId="16" xfId="0" applyBorder="1"/>
    <xf numFmtId="0" fontId="3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0" fillId="0" borderId="25" xfId="0" applyBorder="1"/>
    <xf numFmtId="2" fontId="32" fillId="0" borderId="25" xfId="0" applyNumberFormat="1" applyFont="1" applyBorder="1"/>
    <xf numFmtId="0" fontId="0" fillId="0" borderId="16" xfId="0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31" fillId="0" borderId="26" xfId="36" applyFont="1" applyFill="1" applyBorder="1" applyAlignment="1">
      <alignment horizontal="left"/>
    </xf>
    <xf numFmtId="0" fontId="32" fillId="0" borderId="26" xfId="36" applyFont="1" applyFill="1" applyBorder="1" applyAlignment="1"/>
    <xf numFmtId="0" fontId="32" fillId="0" borderId="26" xfId="36" applyFont="1" applyFill="1" applyBorder="1"/>
    <xf numFmtId="0" fontId="32" fillId="0" borderId="26" xfId="36" applyFont="1" applyFill="1" applyBorder="1" applyAlignment="1">
      <alignment horizontal="center"/>
    </xf>
    <xf numFmtId="0" fontId="32" fillId="0" borderId="27" xfId="36" applyFont="1" applyFill="1" applyBorder="1" applyAlignment="1">
      <alignment horizontal="center"/>
    </xf>
    <xf numFmtId="0" fontId="29" fillId="0" borderId="16" xfId="0" applyFont="1" applyBorder="1" applyAlignment="1">
      <alignment vertical="center"/>
    </xf>
    <xf numFmtId="0" fontId="32" fillId="0" borderId="16" xfId="0" applyFont="1" applyBorder="1"/>
    <xf numFmtId="0" fontId="32" fillId="0" borderId="16" xfId="0" applyFont="1" applyBorder="1" applyAlignment="1">
      <alignment horizontal="center"/>
    </xf>
    <xf numFmtId="0" fontId="32" fillId="0" borderId="16" xfId="36" applyFont="1" applyFill="1" applyBorder="1" applyAlignment="1">
      <alignment horizontal="left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43"/>
  <sheetViews>
    <sheetView tabSelected="1" workbookViewId="0">
      <selection activeCell="AA10" sqref="AA10"/>
    </sheetView>
  </sheetViews>
  <sheetFormatPr defaultColWidth="9.42578125" defaultRowHeight="12.75"/>
  <cols>
    <col min="1" max="1" width="7.7109375" style="17" customWidth="1"/>
    <col min="2" max="2" width="12.7109375" customWidth="1"/>
    <col min="3" max="3" width="7.28515625" customWidth="1"/>
    <col min="4" max="4" width="13.85546875" customWidth="1"/>
    <col min="5" max="5" width="8.140625" customWidth="1"/>
    <col min="6" max="6" width="7.42578125" customWidth="1"/>
    <col min="7" max="7" width="9.42578125" customWidth="1"/>
    <col min="8" max="8" width="9.7109375" customWidth="1"/>
    <col min="9" max="9" width="13.42578125" hidden="1" customWidth="1"/>
    <col min="10" max="11" width="13.28515625" hidden="1" customWidth="1"/>
    <col min="12" max="12" width="11.42578125" hidden="1" customWidth="1"/>
    <col min="13" max="13" width="0.140625" hidden="1" customWidth="1"/>
    <col min="14" max="16" width="9.42578125" hidden="1" customWidth="1"/>
    <col min="17" max="17" width="12.140625" hidden="1" customWidth="1"/>
    <col min="18" max="18" width="11" hidden="1" customWidth="1"/>
    <col min="19" max="19" width="12.7109375" hidden="1" customWidth="1"/>
    <col min="20" max="20" width="0.140625" customWidth="1"/>
    <col min="21" max="21" width="0.28515625" customWidth="1"/>
    <col min="22" max="22" width="13" hidden="1" customWidth="1"/>
    <col min="23" max="23" width="15.28515625" hidden="1" customWidth="1"/>
    <col min="24" max="24" width="13" customWidth="1"/>
    <col min="25" max="25" width="15.28515625" customWidth="1"/>
  </cols>
  <sheetData>
    <row r="2" spans="1:25" ht="15">
      <c r="A2" s="13"/>
      <c r="B2" s="2"/>
      <c r="C2" s="1"/>
      <c r="D2" s="1"/>
      <c r="E2" s="2"/>
      <c r="F2" s="3"/>
      <c r="G2" s="2"/>
      <c r="H2" s="3" t="s">
        <v>0</v>
      </c>
      <c r="I2" s="2"/>
      <c r="J2" s="2"/>
      <c r="K2" s="2"/>
      <c r="L2" s="2"/>
      <c r="M2" s="2"/>
    </row>
    <row r="3" spans="1:25" ht="15">
      <c r="A3" s="13"/>
      <c r="B3" s="2"/>
      <c r="C3" s="1"/>
      <c r="D3" s="1"/>
      <c r="E3" s="2"/>
      <c r="F3" s="3"/>
      <c r="G3" s="2"/>
      <c r="H3" s="3" t="s">
        <v>117</v>
      </c>
      <c r="I3" s="2"/>
      <c r="J3" s="2"/>
      <c r="K3" s="2"/>
      <c r="L3" s="2"/>
      <c r="M3" s="2"/>
    </row>
    <row r="4" spans="1:25" ht="15">
      <c r="A4" s="13"/>
      <c r="B4" s="2"/>
      <c r="C4" s="1"/>
      <c r="D4" s="1"/>
      <c r="E4" s="2"/>
      <c r="F4" s="3"/>
      <c r="G4" s="2"/>
      <c r="H4" s="3"/>
      <c r="I4" s="2"/>
      <c r="J4" s="2"/>
      <c r="K4" s="2"/>
      <c r="L4" s="2"/>
      <c r="M4" s="2"/>
    </row>
    <row r="5" spans="1:25" ht="15">
      <c r="A5" s="13"/>
      <c r="B5" s="2"/>
      <c r="C5" s="1"/>
      <c r="D5" s="1"/>
      <c r="E5" s="2"/>
      <c r="F5" s="3"/>
      <c r="G5" s="2"/>
      <c r="H5" s="3" t="s">
        <v>168</v>
      </c>
      <c r="I5" s="2"/>
      <c r="J5" s="2"/>
      <c r="K5" s="2"/>
      <c r="L5" s="2"/>
      <c r="M5" s="2"/>
    </row>
    <row r="6" spans="1:25" ht="33" customHeight="1">
      <c r="A6" s="13"/>
      <c r="B6" s="2"/>
      <c r="C6" s="1"/>
      <c r="D6" s="1"/>
      <c r="E6" s="2"/>
      <c r="F6" s="2"/>
      <c r="G6" s="2"/>
      <c r="H6" s="2" t="s">
        <v>161</v>
      </c>
      <c r="I6" s="2"/>
      <c r="J6" s="2"/>
      <c r="K6" s="2"/>
      <c r="L6" s="2"/>
      <c r="M6" s="2"/>
    </row>
    <row r="7" spans="1:25" ht="20.25">
      <c r="A7" s="14" t="s">
        <v>170</v>
      </c>
      <c r="B7" s="2"/>
      <c r="C7" s="2"/>
      <c r="D7" s="4"/>
      <c r="E7" s="5"/>
      <c r="F7" s="5"/>
      <c r="G7" s="2"/>
      <c r="H7" s="2"/>
      <c r="I7" s="2"/>
      <c r="J7" s="2"/>
      <c r="K7" s="2"/>
      <c r="L7" s="2"/>
      <c r="M7" s="2"/>
    </row>
    <row r="8" spans="1:25" ht="20.25">
      <c r="A8" s="6" t="s">
        <v>164</v>
      </c>
      <c r="B8" s="2"/>
      <c r="C8" s="7"/>
      <c r="D8" s="7"/>
      <c r="E8" s="7"/>
      <c r="F8" s="8"/>
      <c r="G8" s="2"/>
      <c r="H8" s="2"/>
      <c r="I8" s="2"/>
      <c r="J8" s="2"/>
      <c r="K8" s="2"/>
      <c r="L8" s="2"/>
      <c r="M8" s="2"/>
    </row>
    <row r="9" spans="1:25" ht="20.25">
      <c r="A9" s="6" t="s">
        <v>169</v>
      </c>
      <c r="B9" s="9"/>
      <c r="C9" s="9"/>
      <c r="D9" s="9"/>
      <c r="E9" s="5"/>
      <c r="F9" s="5"/>
      <c r="G9" s="2"/>
      <c r="H9" s="2"/>
      <c r="I9" s="2"/>
      <c r="J9" s="2"/>
      <c r="K9" s="2"/>
      <c r="L9" s="2"/>
      <c r="M9" s="2"/>
      <c r="R9" s="21"/>
    </row>
    <row r="10" spans="1:25" ht="20.25">
      <c r="A10" s="6"/>
      <c r="B10" s="9"/>
      <c r="C10" s="9"/>
      <c r="D10" s="9"/>
      <c r="E10" s="5"/>
      <c r="F10" s="5"/>
      <c r="G10" s="2"/>
      <c r="H10" s="2"/>
      <c r="I10" s="2"/>
      <c r="J10" s="2"/>
      <c r="K10" s="2"/>
      <c r="L10" s="2"/>
      <c r="M10" s="2"/>
    </row>
    <row r="12" spans="1:25" ht="120">
      <c r="A12" s="30" t="s">
        <v>1</v>
      </c>
      <c r="B12" s="31" t="s">
        <v>2</v>
      </c>
      <c r="C12" s="31" t="s">
        <v>3</v>
      </c>
      <c r="D12" s="31" t="s">
        <v>4</v>
      </c>
      <c r="E12" s="31" t="s">
        <v>5</v>
      </c>
      <c r="F12" s="31" t="s">
        <v>6</v>
      </c>
      <c r="G12" s="31" t="s">
        <v>7</v>
      </c>
      <c r="H12" s="32" t="s">
        <v>116</v>
      </c>
      <c r="I12" s="22" t="s">
        <v>8</v>
      </c>
      <c r="J12" s="23" t="s">
        <v>8</v>
      </c>
      <c r="K12" s="23" t="s">
        <v>8</v>
      </c>
      <c r="L12" s="23" t="s">
        <v>8</v>
      </c>
      <c r="M12" s="24" t="s">
        <v>9</v>
      </c>
      <c r="N12" s="33" t="s">
        <v>162</v>
      </c>
      <c r="O12" s="33" t="s">
        <v>163</v>
      </c>
      <c r="P12" s="33" t="s">
        <v>8</v>
      </c>
      <c r="Q12" s="78" t="s">
        <v>165</v>
      </c>
      <c r="R12" s="33" t="s">
        <v>8</v>
      </c>
      <c r="S12" s="80" t="s">
        <v>165</v>
      </c>
      <c r="T12" s="84" t="s">
        <v>8</v>
      </c>
      <c r="U12" s="90" t="s">
        <v>9</v>
      </c>
      <c r="V12" s="84" t="s">
        <v>8</v>
      </c>
      <c r="W12" s="84" t="s">
        <v>9</v>
      </c>
      <c r="X12" s="84" t="s">
        <v>8</v>
      </c>
      <c r="Y12" s="84" t="s">
        <v>9</v>
      </c>
    </row>
    <row r="13" spans="1:25" ht="15.75">
      <c r="A13" s="34">
        <v>1</v>
      </c>
      <c r="B13" s="35">
        <v>2</v>
      </c>
      <c r="C13" s="35">
        <v>3</v>
      </c>
      <c r="D13" s="35">
        <v>4</v>
      </c>
      <c r="E13" s="35">
        <v>5</v>
      </c>
      <c r="F13" s="35">
        <v>6</v>
      </c>
      <c r="G13" s="35">
        <v>7</v>
      </c>
      <c r="H13" s="36">
        <v>8</v>
      </c>
      <c r="I13" s="37">
        <v>9</v>
      </c>
      <c r="J13" s="38"/>
      <c r="K13" s="38">
        <v>9</v>
      </c>
      <c r="L13" s="38"/>
      <c r="M13" s="25">
        <v>10</v>
      </c>
      <c r="N13" s="39">
        <v>9</v>
      </c>
      <c r="O13" s="39">
        <v>10</v>
      </c>
      <c r="P13" s="39">
        <v>9</v>
      </c>
      <c r="Q13" s="79">
        <v>10</v>
      </c>
      <c r="R13" s="77"/>
      <c r="S13" s="81"/>
      <c r="T13" s="83">
        <v>9</v>
      </c>
      <c r="U13" s="83">
        <v>10</v>
      </c>
      <c r="V13" s="92">
        <v>9</v>
      </c>
      <c r="W13" s="92">
        <v>10</v>
      </c>
      <c r="X13" s="92">
        <v>9</v>
      </c>
      <c r="Y13" s="92">
        <v>10</v>
      </c>
    </row>
    <row r="14" spans="1:25" ht="15.75">
      <c r="A14" s="40" t="s">
        <v>10</v>
      </c>
      <c r="B14" s="41"/>
      <c r="C14" s="41"/>
      <c r="D14" s="41"/>
      <c r="E14" s="41"/>
      <c r="F14" s="41"/>
      <c r="G14" s="41"/>
      <c r="H14" s="42"/>
      <c r="I14" s="43"/>
      <c r="J14" s="44"/>
      <c r="K14" s="44"/>
      <c r="L14" s="44"/>
      <c r="M14" s="29"/>
      <c r="N14" s="45"/>
      <c r="O14" s="45"/>
      <c r="P14" s="45"/>
      <c r="Q14" s="77"/>
      <c r="R14" s="77"/>
      <c r="S14" s="81"/>
      <c r="T14" s="77"/>
      <c r="U14" s="77"/>
      <c r="V14" s="91"/>
      <c r="W14" s="91"/>
      <c r="X14" s="91"/>
      <c r="Y14" s="91"/>
    </row>
    <row r="15" spans="1:25" ht="15.75">
      <c r="A15" s="46" t="s">
        <v>120</v>
      </c>
      <c r="B15" s="47" t="s">
        <v>19</v>
      </c>
      <c r="C15" s="47" t="s">
        <v>14</v>
      </c>
      <c r="D15" s="47" t="s">
        <v>21</v>
      </c>
      <c r="E15" s="47"/>
      <c r="F15" s="47"/>
      <c r="G15" s="48" t="s">
        <v>15</v>
      </c>
      <c r="H15" s="28" t="s">
        <v>13</v>
      </c>
      <c r="I15" s="49">
        <v>499915</v>
      </c>
      <c r="J15" s="50">
        <v>51.49</v>
      </c>
      <c r="K15" s="50">
        <f>SUM(L15*0.03+L15)</f>
        <v>55.686435000000003</v>
      </c>
      <c r="L15" s="50">
        <f>SUM(J15*0.05)+J15</f>
        <v>54.064500000000002</v>
      </c>
      <c r="M15" s="51">
        <f>SUM(K15*1.2)</f>
        <v>66.823722000000004</v>
      </c>
      <c r="N15" s="52">
        <v>72.599999999999994</v>
      </c>
      <c r="O15" s="52">
        <f>N15*1.2</f>
        <v>87.11999999999999</v>
      </c>
      <c r="P15" s="52">
        <f>SUM(N15)*0.03+N15</f>
        <v>74.777999999999992</v>
      </c>
      <c r="Q15" s="52">
        <f>SUM(P15)*1.2</f>
        <v>89.733599999999981</v>
      </c>
      <c r="R15" s="52">
        <f>P15*0.05+P15</f>
        <v>78.516899999999993</v>
      </c>
      <c r="S15" s="82">
        <f>R15*1.2</f>
        <v>94.220279999999988</v>
      </c>
      <c r="T15" s="52">
        <f>R15*0.03+R15</f>
        <v>80.872406999999995</v>
      </c>
      <c r="U15" s="52">
        <f>T15*1.2</f>
        <v>97.046888399999986</v>
      </c>
      <c r="V15" s="52">
        <f>T15*0.05+T15</f>
        <v>84.916027349999993</v>
      </c>
      <c r="W15" s="52">
        <f>V15*1.2</f>
        <v>101.89923281999999</v>
      </c>
      <c r="X15" s="52">
        <f>V15*0.1+V15</f>
        <v>93.407630084999994</v>
      </c>
      <c r="Y15" s="52">
        <f>X15*1.2</f>
        <v>112.08915610199999</v>
      </c>
    </row>
    <row r="16" spans="1:25" ht="15.75">
      <c r="A16" s="46" t="s">
        <v>121</v>
      </c>
      <c r="B16" s="47" t="s">
        <v>19</v>
      </c>
      <c r="C16" s="47" t="s">
        <v>14</v>
      </c>
      <c r="D16" s="47" t="s">
        <v>21</v>
      </c>
      <c r="E16" s="47"/>
      <c r="F16" s="47"/>
      <c r="G16" s="48" t="s">
        <v>12</v>
      </c>
      <c r="H16" s="28" t="s">
        <v>13</v>
      </c>
      <c r="I16" s="49">
        <v>518123</v>
      </c>
      <c r="J16" s="50">
        <v>53.37</v>
      </c>
      <c r="K16" s="50">
        <f>SUM(L16*0.03+L16)</f>
        <v>57.719654999999996</v>
      </c>
      <c r="L16" s="50">
        <f t="shared" ref="L16:L79" si="0">SUM(J16*0.05)+J16</f>
        <v>56.038499999999999</v>
      </c>
      <c r="M16" s="51">
        <f t="shared" ref="M16:M79" si="1">SUM(K16*1.2)</f>
        <v>69.263585999999989</v>
      </c>
      <c r="N16" s="52">
        <v>75.25</v>
      </c>
      <c r="O16" s="52">
        <f t="shared" ref="O16:O79" si="2">N16*1.2</f>
        <v>90.3</v>
      </c>
      <c r="P16" s="52">
        <f t="shared" ref="P16:P79" si="3">SUM(N16)*0.03+N16</f>
        <v>77.507499999999993</v>
      </c>
      <c r="Q16" s="52">
        <f t="shared" ref="Q16:Q79" si="4">SUM(P16)*1.2</f>
        <v>93.008999999999986</v>
      </c>
      <c r="R16" s="52">
        <f t="shared" ref="R16:R79" si="5">P16*0.05+P16</f>
        <v>81.382874999999999</v>
      </c>
      <c r="S16" s="82">
        <f t="shared" ref="S16:S79" si="6">R16*1.2</f>
        <v>97.659449999999993</v>
      </c>
      <c r="T16" s="52">
        <f t="shared" ref="T16:T79" si="7">R16*0.03+R16</f>
        <v>83.824361249999995</v>
      </c>
      <c r="U16" s="52">
        <f t="shared" ref="U16:U79" si="8">T16*1.2</f>
        <v>100.58923349999999</v>
      </c>
      <c r="V16" s="52">
        <f t="shared" ref="V16:V79" si="9">T16*0.05+T16</f>
        <v>88.015579312499995</v>
      </c>
      <c r="W16" s="52">
        <f t="shared" ref="W16:W79" si="10">V16*1.2</f>
        <v>105.61869517499998</v>
      </c>
      <c r="X16" s="52">
        <f t="shared" ref="X16:X18" si="11">V16*0.1+V16</f>
        <v>96.817137243749997</v>
      </c>
      <c r="Y16" s="52">
        <f t="shared" ref="Y16:Y79" si="12">X16*1.2</f>
        <v>116.18056469249998</v>
      </c>
    </row>
    <row r="17" spans="1:25" ht="15.75">
      <c r="A17" s="46" t="s">
        <v>122</v>
      </c>
      <c r="B17" s="47" t="s">
        <v>19</v>
      </c>
      <c r="C17" s="47" t="s">
        <v>14</v>
      </c>
      <c r="D17" s="47" t="s">
        <v>21</v>
      </c>
      <c r="E17" s="47"/>
      <c r="F17" s="47"/>
      <c r="G17" s="48" t="s">
        <v>15</v>
      </c>
      <c r="H17" s="53" t="s">
        <v>16</v>
      </c>
      <c r="I17" s="49">
        <v>613477</v>
      </c>
      <c r="J17" s="50">
        <v>63.19</v>
      </c>
      <c r="K17" s="50">
        <f t="shared" ref="K17:K80" si="13">SUM(L17*0.03+L17)</f>
        <v>68.339984999999984</v>
      </c>
      <c r="L17" s="50">
        <f t="shared" si="0"/>
        <v>66.349499999999992</v>
      </c>
      <c r="M17" s="51">
        <f t="shared" si="1"/>
        <v>82.007981999999984</v>
      </c>
      <c r="N17" s="52">
        <v>89.11</v>
      </c>
      <c r="O17" s="52">
        <f t="shared" si="2"/>
        <v>106.932</v>
      </c>
      <c r="P17" s="52">
        <f t="shared" si="3"/>
        <v>91.783299999999997</v>
      </c>
      <c r="Q17" s="52">
        <f t="shared" si="4"/>
        <v>110.13995999999999</v>
      </c>
      <c r="R17" s="52">
        <f t="shared" si="5"/>
        <v>96.372464999999991</v>
      </c>
      <c r="S17" s="82">
        <f t="shared" si="6"/>
        <v>115.64695799999998</v>
      </c>
      <c r="T17" s="52">
        <f t="shared" si="7"/>
        <v>99.263638949999986</v>
      </c>
      <c r="U17" s="52">
        <f t="shared" si="8"/>
        <v>119.11636673999998</v>
      </c>
      <c r="V17" s="52">
        <f t="shared" si="9"/>
        <v>104.22682089749999</v>
      </c>
      <c r="W17" s="52">
        <f t="shared" si="10"/>
        <v>125.07218507699999</v>
      </c>
      <c r="X17" s="52">
        <f t="shared" si="11"/>
        <v>114.64950298724999</v>
      </c>
      <c r="Y17" s="52">
        <f t="shared" si="12"/>
        <v>137.57940358469997</v>
      </c>
    </row>
    <row r="18" spans="1:25" ht="15.75">
      <c r="A18" s="46" t="s">
        <v>123</v>
      </c>
      <c r="B18" s="47" t="s">
        <v>19</v>
      </c>
      <c r="C18" s="47" t="s">
        <v>14</v>
      </c>
      <c r="D18" s="47" t="s">
        <v>21</v>
      </c>
      <c r="E18" s="47"/>
      <c r="F18" s="47"/>
      <c r="G18" s="48" t="s">
        <v>12</v>
      </c>
      <c r="H18" s="53" t="s">
        <v>16</v>
      </c>
      <c r="I18" s="49">
        <v>631206</v>
      </c>
      <c r="J18" s="50">
        <v>65.010000000000005</v>
      </c>
      <c r="K18" s="50">
        <f t="shared" si="13"/>
        <v>70.308315000000007</v>
      </c>
      <c r="L18" s="50">
        <f t="shared" si="0"/>
        <v>68.260500000000008</v>
      </c>
      <c r="M18" s="51">
        <f t="shared" si="1"/>
        <v>84.369978000000003</v>
      </c>
      <c r="N18" s="52">
        <v>91.67</v>
      </c>
      <c r="O18" s="52">
        <f t="shared" si="2"/>
        <v>110.004</v>
      </c>
      <c r="P18" s="52">
        <f t="shared" si="3"/>
        <v>94.420100000000005</v>
      </c>
      <c r="Q18" s="52">
        <f t="shared" si="4"/>
        <v>113.30412</v>
      </c>
      <c r="R18" s="52">
        <f t="shared" si="5"/>
        <v>99.14110500000001</v>
      </c>
      <c r="S18" s="82">
        <f t="shared" si="6"/>
        <v>118.96932600000001</v>
      </c>
      <c r="T18" s="52">
        <f t="shared" si="7"/>
        <v>102.11533815000001</v>
      </c>
      <c r="U18" s="52">
        <f t="shared" si="8"/>
        <v>122.53840578000001</v>
      </c>
      <c r="V18" s="52">
        <f t="shared" si="9"/>
        <v>107.22110505750001</v>
      </c>
      <c r="W18" s="52">
        <f t="shared" si="10"/>
        <v>128.665326069</v>
      </c>
      <c r="X18" s="52">
        <f t="shared" si="11"/>
        <v>117.94321556325002</v>
      </c>
      <c r="Y18" s="52">
        <f t="shared" si="12"/>
        <v>141.53185867590003</v>
      </c>
    </row>
    <row r="19" spans="1:25" ht="15.75">
      <c r="A19" s="54"/>
      <c r="B19" s="55"/>
      <c r="C19" s="55"/>
      <c r="D19" s="55"/>
      <c r="E19" s="55"/>
      <c r="F19" s="55"/>
      <c r="G19" s="56"/>
      <c r="H19" s="57"/>
      <c r="I19" s="58"/>
      <c r="J19" s="59"/>
      <c r="K19" s="50"/>
      <c r="L19" s="50"/>
      <c r="M19" s="51"/>
      <c r="N19" s="52"/>
      <c r="O19" s="52"/>
      <c r="P19" s="52"/>
      <c r="Q19" s="52"/>
      <c r="R19" s="52"/>
      <c r="S19" s="82"/>
      <c r="T19" s="52"/>
      <c r="U19" s="52"/>
      <c r="V19" s="52"/>
      <c r="W19" s="52"/>
      <c r="X19" s="52"/>
      <c r="Y19" s="52"/>
    </row>
    <row r="20" spans="1:25" ht="15.75">
      <c r="A20" s="60" t="s">
        <v>22</v>
      </c>
      <c r="B20" s="61" t="s">
        <v>157</v>
      </c>
      <c r="C20" s="61" t="s">
        <v>20</v>
      </c>
      <c r="D20" s="61" t="s">
        <v>158</v>
      </c>
      <c r="E20" s="61"/>
      <c r="F20" s="61"/>
      <c r="G20" s="62" t="s">
        <v>15</v>
      </c>
      <c r="H20" s="62" t="s">
        <v>13</v>
      </c>
      <c r="I20" s="63"/>
      <c r="J20" s="64">
        <v>52.365200000000002</v>
      </c>
      <c r="K20" s="50">
        <f t="shared" si="13"/>
        <v>56.632963799999999</v>
      </c>
      <c r="L20" s="65">
        <f t="shared" si="0"/>
        <v>54.983460000000001</v>
      </c>
      <c r="M20" s="51">
        <f t="shared" si="1"/>
        <v>67.959556559999996</v>
      </c>
      <c r="N20" s="52">
        <v>73.849999999999994</v>
      </c>
      <c r="O20" s="52">
        <f t="shared" si="2"/>
        <v>88.61999999999999</v>
      </c>
      <c r="P20" s="52">
        <f t="shared" si="3"/>
        <v>76.0655</v>
      </c>
      <c r="Q20" s="52">
        <f t="shared" si="4"/>
        <v>91.278599999999997</v>
      </c>
      <c r="R20" s="52">
        <f t="shared" si="5"/>
        <v>79.868774999999999</v>
      </c>
      <c r="S20" s="82">
        <f t="shared" si="6"/>
        <v>95.842529999999996</v>
      </c>
      <c r="T20" s="52">
        <f t="shared" si="7"/>
        <v>82.264838249999997</v>
      </c>
      <c r="U20" s="52">
        <f t="shared" si="8"/>
        <v>98.717805899999988</v>
      </c>
      <c r="V20" s="52">
        <f t="shared" si="9"/>
        <v>86.378080162499998</v>
      </c>
      <c r="W20" s="52">
        <f t="shared" si="10"/>
        <v>103.65369619499999</v>
      </c>
      <c r="X20" s="52">
        <f>V20*0.1+V20</f>
        <v>95.015888178750004</v>
      </c>
      <c r="Y20" s="52">
        <f t="shared" ref="Y20:Y83" si="14">X20*1.2</f>
        <v>114.0190658145</v>
      </c>
    </row>
    <row r="21" spans="1:25" ht="15.75">
      <c r="A21" s="60" t="s">
        <v>23</v>
      </c>
      <c r="B21" s="61" t="s">
        <v>157</v>
      </c>
      <c r="C21" s="61" t="s">
        <v>20</v>
      </c>
      <c r="D21" s="61" t="s">
        <v>158</v>
      </c>
      <c r="E21" s="61"/>
      <c r="F21" s="61"/>
      <c r="G21" s="62" t="s">
        <v>12</v>
      </c>
      <c r="H21" s="62" t="s">
        <v>13</v>
      </c>
      <c r="I21" s="63"/>
      <c r="J21" s="64">
        <v>53.69</v>
      </c>
      <c r="K21" s="50">
        <f t="shared" si="13"/>
        <v>58.065734999999997</v>
      </c>
      <c r="L21" s="65">
        <f t="shared" si="0"/>
        <v>56.374499999999998</v>
      </c>
      <c r="M21" s="51">
        <f t="shared" si="1"/>
        <v>69.678881999999987</v>
      </c>
      <c r="N21" s="52">
        <v>75.72</v>
      </c>
      <c r="O21" s="52">
        <f t="shared" si="2"/>
        <v>90.86399999999999</v>
      </c>
      <c r="P21" s="52">
        <f t="shared" si="3"/>
        <v>77.991600000000005</v>
      </c>
      <c r="Q21" s="52">
        <f t="shared" si="4"/>
        <v>93.589920000000006</v>
      </c>
      <c r="R21" s="52">
        <f t="shared" si="5"/>
        <v>81.891180000000006</v>
      </c>
      <c r="S21" s="82">
        <f t="shared" si="6"/>
        <v>98.269416000000007</v>
      </c>
      <c r="T21" s="52">
        <f t="shared" si="7"/>
        <v>84.347915400000005</v>
      </c>
      <c r="U21" s="52">
        <f t="shared" si="8"/>
        <v>101.21749848</v>
      </c>
      <c r="V21" s="52">
        <f t="shared" si="9"/>
        <v>88.565311170000001</v>
      </c>
      <c r="W21" s="52">
        <f t="shared" si="10"/>
        <v>106.27837340399999</v>
      </c>
      <c r="X21" s="52">
        <f t="shared" ref="X21:X23" si="15">V21*0.1+V21</f>
        <v>97.421842287000004</v>
      </c>
      <c r="Y21" s="52">
        <f t="shared" si="14"/>
        <v>116.9062107444</v>
      </c>
    </row>
    <row r="22" spans="1:25" ht="15.75">
      <c r="A22" s="60" t="s">
        <v>159</v>
      </c>
      <c r="B22" s="61" t="s">
        <v>157</v>
      </c>
      <c r="C22" s="61" t="s">
        <v>20</v>
      </c>
      <c r="D22" s="61" t="s">
        <v>158</v>
      </c>
      <c r="E22" s="61"/>
      <c r="F22" s="61"/>
      <c r="G22" s="62" t="s">
        <v>15</v>
      </c>
      <c r="H22" s="62" t="s">
        <v>16</v>
      </c>
      <c r="I22" s="63"/>
      <c r="J22" s="64">
        <v>56.29</v>
      </c>
      <c r="K22" s="50">
        <f t="shared" si="13"/>
        <v>60.877634999999998</v>
      </c>
      <c r="L22" s="65">
        <f t="shared" si="0"/>
        <v>59.104500000000002</v>
      </c>
      <c r="M22" s="51">
        <f t="shared" si="1"/>
        <v>73.053162</v>
      </c>
      <c r="N22" s="52">
        <v>79.39</v>
      </c>
      <c r="O22" s="52">
        <f t="shared" si="2"/>
        <v>95.268000000000001</v>
      </c>
      <c r="P22" s="52">
        <f t="shared" si="3"/>
        <v>81.771699999999996</v>
      </c>
      <c r="Q22" s="52">
        <f t="shared" si="4"/>
        <v>98.126039999999989</v>
      </c>
      <c r="R22" s="52">
        <f t="shared" si="5"/>
        <v>85.86028499999999</v>
      </c>
      <c r="S22" s="82">
        <f t="shared" si="6"/>
        <v>103.03234199999999</v>
      </c>
      <c r="T22" s="52">
        <f t="shared" si="7"/>
        <v>88.436093549999995</v>
      </c>
      <c r="U22" s="52">
        <f t="shared" si="8"/>
        <v>106.12331225999999</v>
      </c>
      <c r="V22" s="52">
        <f t="shared" si="9"/>
        <v>92.857898227500002</v>
      </c>
      <c r="W22" s="52">
        <f t="shared" si="10"/>
        <v>111.429477873</v>
      </c>
      <c r="X22" s="52">
        <f t="shared" si="15"/>
        <v>102.14368805025001</v>
      </c>
      <c r="Y22" s="52">
        <f t="shared" si="14"/>
        <v>122.5724256603</v>
      </c>
    </row>
    <row r="23" spans="1:25" ht="15.75">
      <c r="A23" s="60" t="s">
        <v>160</v>
      </c>
      <c r="B23" s="61" t="s">
        <v>157</v>
      </c>
      <c r="C23" s="61" t="s">
        <v>20</v>
      </c>
      <c r="D23" s="61" t="s">
        <v>158</v>
      </c>
      <c r="E23" s="61"/>
      <c r="F23" s="61"/>
      <c r="G23" s="62" t="s">
        <v>12</v>
      </c>
      <c r="H23" s="62" t="s">
        <v>16</v>
      </c>
      <c r="I23" s="63"/>
      <c r="J23" s="64">
        <v>57.29</v>
      </c>
      <c r="K23" s="50">
        <f t="shared" si="13"/>
        <v>61.959134999999996</v>
      </c>
      <c r="L23" s="65">
        <f t="shared" si="0"/>
        <v>60.154499999999999</v>
      </c>
      <c r="M23" s="51">
        <f t="shared" si="1"/>
        <v>74.350961999999996</v>
      </c>
      <c r="N23" s="52">
        <v>80.8</v>
      </c>
      <c r="O23" s="52">
        <f t="shared" si="2"/>
        <v>96.96</v>
      </c>
      <c r="P23" s="52">
        <f t="shared" si="3"/>
        <v>83.224000000000004</v>
      </c>
      <c r="Q23" s="52">
        <f t="shared" si="4"/>
        <v>99.868800000000007</v>
      </c>
      <c r="R23" s="52">
        <f t="shared" si="5"/>
        <v>87.385199999999998</v>
      </c>
      <c r="S23" s="82">
        <f t="shared" si="6"/>
        <v>104.86224</v>
      </c>
      <c r="T23" s="52">
        <f t="shared" si="7"/>
        <v>90.006755999999996</v>
      </c>
      <c r="U23" s="52">
        <f t="shared" si="8"/>
        <v>108.0081072</v>
      </c>
      <c r="V23" s="52">
        <f t="shared" si="9"/>
        <v>94.507093799999993</v>
      </c>
      <c r="W23" s="52">
        <f t="shared" si="10"/>
        <v>113.40851255999999</v>
      </c>
      <c r="X23" s="52">
        <f t="shared" si="15"/>
        <v>103.95780317999998</v>
      </c>
      <c r="Y23" s="52">
        <f t="shared" si="14"/>
        <v>124.74936381599997</v>
      </c>
    </row>
    <row r="24" spans="1:25" ht="15.75">
      <c r="A24" s="66"/>
      <c r="B24" s="67"/>
      <c r="C24" s="67"/>
      <c r="D24" s="67"/>
      <c r="E24" s="67"/>
      <c r="F24" s="67"/>
      <c r="G24" s="67"/>
      <c r="H24" s="68"/>
      <c r="I24" s="49"/>
      <c r="J24" s="50"/>
      <c r="K24" s="50"/>
      <c r="L24" s="50"/>
      <c r="M24" s="51"/>
      <c r="N24" s="52"/>
      <c r="O24" s="52"/>
      <c r="P24" s="52"/>
      <c r="Q24" s="52"/>
      <c r="R24" s="52"/>
      <c r="S24" s="82"/>
      <c r="T24" s="52"/>
      <c r="U24" s="52"/>
      <c r="V24" s="52"/>
      <c r="W24" s="52"/>
      <c r="X24" s="52"/>
      <c r="Y24" s="52"/>
    </row>
    <row r="25" spans="1:25" ht="15.75">
      <c r="A25" s="46" t="s">
        <v>31</v>
      </c>
      <c r="B25" s="47" t="s">
        <v>28</v>
      </c>
      <c r="C25" s="47" t="s">
        <v>29</v>
      </c>
      <c r="D25" s="47" t="s">
        <v>30</v>
      </c>
      <c r="E25" s="47"/>
      <c r="F25" s="47"/>
      <c r="G25" s="48" t="s">
        <v>15</v>
      </c>
      <c r="H25" s="28" t="s">
        <v>13</v>
      </c>
      <c r="I25" s="49">
        <v>528188</v>
      </c>
      <c r="J25" s="50">
        <v>54.4</v>
      </c>
      <c r="K25" s="50">
        <f t="shared" si="13"/>
        <v>58.833599999999997</v>
      </c>
      <c r="L25" s="50">
        <f t="shared" si="0"/>
        <v>57.12</v>
      </c>
      <c r="M25" s="51">
        <f t="shared" si="1"/>
        <v>70.600319999999996</v>
      </c>
      <c r="N25" s="52">
        <v>76.73</v>
      </c>
      <c r="O25" s="52">
        <f t="shared" si="2"/>
        <v>92.076000000000008</v>
      </c>
      <c r="P25" s="52">
        <f t="shared" si="3"/>
        <v>79.031900000000007</v>
      </c>
      <c r="Q25" s="52">
        <f t="shared" si="4"/>
        <v>94.838280000000012</v>
      </c>
      <c r="R25" s="52">
        <f t="shared" si="5"/>
        <v>82.983495000000005</v>
      </c>
      <c r="S25" s="82">
        <f t="shared" si="6"/>
        <v>99.580194000000006</v>
      </c>
      <c r="T25" s="52">
        <f t="shared" si="7"/>
        <v>85.472999850000008</v>
      </c>
      <c r="U25" s="52">
        <f t="shared" si="8"/>
        <v>102.56759982000001</v>
      </c>
      <c r="V25" s="52">
        <f t="shared" si="9"/>
        <v>89.746649842500005</v>
      </c>
      <c r="W25" s="52">
        <f t="shared" si="10"/>
        <v>107.695979811</v>
      </c>
      <c r="X25" s="52">
        <f>V25*0.1+V25</f>
        <v>98.721314826750003</v>
      </c>
      <c r="Y25" s="52">
        <f t="shared" ref="Y25:Y88" si="16">X25*1.2</f>
        <v>118.46557779209999</v>
      </c>
    </row>
    <row r="26" spans="1:25" ht="15.75">
      <c r="A26" s="46" t="s">
        <v>124</v>
      </c>
      <c r="B26" s="47" t="s">
        <v>28</v>
      </c>
      <c r="C26" s="47" t="s">
        <v>29</v>
      </c>
      <c r="D26" s="47" t="s">
        <v>30</v>
      </c>
      <c r="E26" s="47"/>
      <c r="F26" s="47"/>
      <c r="G26" s="48" t="s">
        <v>12</v>
      </c>
      <c r="H26" s="28" t="s">
        <v>13</v>
      </c>
      <c r="I26" s="49">
        <v>555019</v>
      </c>
      <c r="J26" s="50">
        <v>57.17</v>
      </c>
      <c r="K26" s="50">
        <f t="shared" si="13"/>
        <v>61.829355</v>
      </c>
      <c r="L26" s="50">
        <f t="shared" si="0"/>
        <v>60.028500000000001</v>
      </c>
      <c r="M26" s="51">
        <f t="shared" si="1"/>
        <v>74.195225999999991</v>
      </c>
      <c r="N26" s="52">
        <v>80.62</v>
      </c>
      <c r="O26" s="52">
        <f t="shared" si="2"/>
        <v>96.744</v>
      </c>
      <c r="P26" s="52">
        <f t="shared" si="3"/>
        <v>83.038600000000002</v>
      </c>
      <c r="Q26" s="52">
        <f t="shared" si="4"/>
        <v>99.646320000000003</v>
      </c>
      <c r="R26" s="52">
        <f t="shared" si="5"/>
        <v>87.190529999999995</v>
      </c>
      <c r="S26" s="82">
        <f t="shared" si="6"/>
        <v>104.62863599999999</v>
      </c>
      <c r="T26" s="52">
        <f t="shared" si="7"/>
        <v>89.806245899999993</v>
      </c>
      <c r="U26" s="52">
        <f t="shared" si="8"/>
        <v>107.76749507999999</v>
      </c>
      <c r="V26" s="52">
        <f t="shared" si="9"/>
        <v>94.296558194999989</v>
      </c>
      <c r="W26" s="52">
        <f t="shared" si="10"/>
        <v>113.15586983399999</v>
      </c>
      <c r="X26" s="52">
        <f t="shared" ref="X26:X28" si="17">V26*0.1+V26</f>
        <v>103.72621401449999</v>
      </c>
      <c r="Y26" s="52">
        <f t="shared" si="16"/>
        <v>124.47145681739998</v>
      </c>
    </row>
    <row r="27" spans="1:25" ht="15.75">
      <c r="A27" s="46" t="s">
        <v>125</v>
      </c>
      <c r="B27" s="47" t="s">
        <v>28</v>
      </c>
      <c r="C27" s="47" t="s">
        <v>29</v>
      </c>
      <c r="D27" s="47" t="s">
        <v>30</v>
      </c>
      <c r="E27" s="47"/>
      <c r="F27" s="47"/>
      <c r="G27" s="48" t="s">
        <v>15</v>
      </c>
      <c r="H27" s="53" t="s">
        <v>16</v>
      </c>
      <c r="I27" s="49">
        <v>651810</v>
      </c>
      <c r="J27" s="50">
        <v>67.14</v>
      </c>
      <c r="K27" s="50">
        <f t="shared" si="13"/>
        <v>72.611909999999995</v>
      </c>
      <c r="L27" s="50">
        <f t="shared" si="0"/>
        <v>70.497</v>
      </c>
      <c r="M27" s="51">
        <f t="shared" si="1"/>
        <v>87.134291999999988</v>
      </c>
      <c r="N27" s="52">
        <v>94.67</v>
      </c>
      <c r="O27" s="52">
        <f t="shared" si="2"/>
        <v>113.604</v>
      </c>
      <c r="P27" s="52">
        <f t="shared" si="3"/>
        <v>97.510100000000008</v>
      </c>
      <c r="Q27" s="52">
        <f t="shared" si="4"/>
        <v>117.01212000000001</v>
      </c>
      <c r="R27" s="52">
        <f t="shared" si="5"/>
        <v>102.38560500000001</v>
      </c>
      <c r="S27" s="82">
        <f t="shared" si="6"/>
        <v>122.86272600000001</v>
      </c>
      <c r="T27" s="52">
        <f t="shared" si="7"/>
        <v>105.45717315000002</v>
      </c>
      <c r="U27" s="52">
        <f t="shared" si="8"/>
        <v>126.54860778000001</v>
      </c>
      <c r="V27" s="52">
        <f t="shared" si="9"/>
        <v>110.73003180750001</v>
      </c>
      <c r="W27" s="52">
        <f t="shared" si="10"/>
        <v>132.876038169</v>
      </c>
      <c r="X27" s="52">
        <f t="shared" si="17"/>
        <v>121.80303498825002</v>
      </c>
      <c r="Y27" s="52">
        <f t="shared" si="16"/>
        <v>146.16364198590003</v>
      </c>
    </row>
    <row r="28" spans="1:25" ht="15.75">
      <c r="A28" s="46" t="s">
        <v>126</v>
      </c>
      <c r="B28" s="47" t="s">
        <v>28</v>
      </c>
      <c r="C28" s="47" t="s">
        <v>29</v>
      </c>
      <c r="D28" s="47" t="s">
        <v>30</v>
      </c>
      <c r="E28" s="47"/>
      <c r="F28" s="47"/>
      <c r="G28" s="48" t="s">
        <v>12</v>
      </c>
      <c r="H28" s="53" t="s">
        <v>16</v>
      </c>
      <c r="I28" s="49">
        <v>669060</v>
      </c>
      <c r="J28" s="50">
        <v>68.91</v>
      </c>
      <c r="K28" s="50">
        <f t="shared" si="13"/>
        <v>74.526164999999992</v>
      </c>
      <c r="L28" s="50">
        <f t="shared" si="0"/>
        <v>72.355499999999992</v>
      </c>
      <c r="M28" s="51">
        <f t="shared" si="1"/>
        <v>89.431397999999987</v>
      </c>
      <c r="N28" s="52">
        <v>97.18</v>
      </c>
      <c r="O28" s="52">
        <f t="shared" si="2"/>
        <v>116.616</v>
      </c>
      <c r="P28" s="52">
        <f t="shared" si="3"/>
        <v>100.09540000000001</v>
      </c>
      <c r="Q28" s="52">
        <f t="shared" si="4"/>
        <v>120.11448000000001</v>
      </c>
      <c r="R28" s="52">
        <f t="shared" si="5"/>
        <v>105.10017000000002</v>
      </c>
      <c r="S28" s="82">
        <f t="shared" si="6"/>
        <v>126.12020400000002</v>
      </c>
      <c r="T28" s="52">
        <f t="shared" si="7"/>
        <v>108.25317510000002</v>
      </c>
      <c r="U28" s="52">
        <f t="shared" si="8"/>
        <v>129.90381012000003</v>
      </c>
      <c r="V28" s="52">
        <f t="shared" si="9"/>
        <v>113.66583385500002</v>
      </c>
      <c r="W28" s="52">
        <f t="shared" si="10"/>
        <v>136.399000626</v>
      </c>
      <c r="X28" s="52">
        <f t="shared" si="17"/>
        <v>125.03241724050002</v>
      </c>
      <c r="Y28" s="52">
        <f t="shared" si="16"/>
        <v>150.03890068860002</v>
      </c>
    </row>
    <row r="29" spans="1:25" ht="15.75">
      <c r="A29" s="69"/>
      <c r="B29" s="70"/>
      <c r="C29" s="70"/>
      <c r="D29" s="70"/>
      <c r="E29" s="70"/>
      <c r="F29" s="70"/>
      <c r="G29" s="70"/>
      <c r="H29" s="71"/>
      <c r="I29" s="49"/>
      <c r="J29" s="50"/>
      <c r="K29" s="50"/>
      <c r="L29" s="50"/>
      <c r="M29" s="51"/>
      <c r="N29" s="52"/>
      <c r="O29" s="52"/>
      <c r="P29" s="52"/>
      <c r="Q29" s="52"/>
      <c r="R29" s="52"/>
      <c r="S29" s="82"/>
      <c r="T29" s="52"/>
      <c r="U29" s="52"/>
      <c r="V29" s="52"/>
      <c r="W29" s="52"/>
      <c r="X29" s="52"/>
      <c r="Y29" s="52"/>
    </row>
    <row r="30" spans="1:25" ht="15.75">
      <c r="A30" s="46" t="s">
        <v>37</v>
      </c>
      <c r="B30" s="47" t="s">
        <v>34</v>
      </c>
      <c r="C30" s="47" t="s">
        <v>35</v>
      </c>
      <c r="D30" s="47" t="s">
        <v>36</v>
      </c>
      <c r="E30" s="47"/>
      <c r="F30" s="47"/>
      <c r="G30" s="48" t="s">
        <v>15</v>
      </c>
      <c r="H30" s="28" t="s">
        <v>13</v>
      </c>
      <c r="I30" s="49">
        <v>574185</v>
      </c>
      <c r="J30" s="50">
        <v>59.14</v>
      </c>
      <c r="K30" s="50">
        <f t="shared" si="13"/>
        <v>63.959910000000001</v>
      </c>
      <c r="L30" s="50">
        <f t="shared" si="0"/>
        <v>62.097000000000001</v>
      </c>
      <c r="M30" s="51">
        <f t="shared" si="1"/>
        <v>76.751891999999998</v>
      </c>
      <c r="N30" s="52">
        <v>83.39</v>
      </c>
      <c r="O30" s="52">
        <f t="shared" si="2"/>
        <v>100.068</v>
      </c>
      <c r="P30" s="52">
        <f t="shared" si="3"/>
        <v>85.8917</v>
      </c>
      <c r="Q30" s="52">
        <f t="shared" si="4"/>
        <v>103.07003999999999</v>
      </c>
      <c r="R30" s="52">
        <f t="shared" si="5"/>
        <v>90.186284999999998</v>
      </c>
      <c r="S30" s="82">
        <f t="shared" si="6"/>
        <v>108.22354199999999</v>
      </c>
      <c r="T30" s="52">
        <f t="shared" si="7"/>
        <v>92.89187355</v>
      </c>
      <c r="U30" s="52">
        <f t="shared" si="8"/>
        <v>111.47024825999999</v>
      </c>
      <c r="V30" s="52">
        <f t="shared" si="9"/>
        <v>97.536467227499998</v>
      </c>
      <c r="W30" s="52">
        <f t="shared" si="10"/>
        <v>117.04376067299999</v>
      </c>
      <c r="X30" s="52">
        <f>V30*0.1+V30</f>
        <v>107.29011395025</v>
      </c>
      <c r="Y30" s="52">
        <f t="shared" ref="Y30:Y93" si="18">X30*1.2</f>
        <v>128.7481367403</v>
      </c>
    </row>
    <row r="31" spans="1:25" ht="15.75">
      <c r="A31" s="46" t="s">
        <v>38</v>
      </c>
      <c r="B31" s="47" t="s">
        <v>34</v>
      </c>
      <c r="C31" s="47" t="s">
        <v>35</v>
      </c>
      <c r="D31" s="47" t="s">
        <v>36</v>
      </c>
      <c r="E31" s="47"/>
      <c r="F31" s="47"/>
      <c r="G31" s="48" t="s">
        <v>12</v>
      </c>
      <c r="H31" s="28" t="s">
        <v>13</v>
      </c>
      <c r="I31" s="49">
        <v>592873</v>
      </c>
      <c r="J31" s="50">
        <v>61.07</v>
      </c>
      <c r="K31" s="50">
        <f t="shared" si="13"/>
        <v>66.047205000000005</v>
      </c>
      <c r="L31" s="50">
        <f t="shared" si="0"/>
        <v>64.123500000000007</v>
      </c>
      <c r="M31" s="51">
        <f t="shared" si="1"/>
        <v>79.256646000000003</v>
      </c>
      <c r="N31" s="52">
        <v>86.12</v>
      </c>
      <c r="O31" s="52">
        <f t="shared" si="2"/>
        <v>103.34400000000001</v>
      </c>
      <c r="P31" s="52">
        <f t="shared" si="3"/>
        <v>88.703600000000009</v>
      </c>
      <c r="Q31" s="52">
        <f t="shared" si="4"/>
        <v>106.44432</v>
      </c>
      <c r="R31" s="52">
        <f t="shared" si="5"/>
        <v>93.138780000000011</v>
      </c>
      <c r="S31" s="82">
        <f t="shared" si="6"/>
        <v>111.76653600000002</v>
      </c>
      <c r="T31" s="52">
        <f t="shared" si="7"/>
        <v>95.932943400000013</v>
      </c>
      <c r="U31" s="52">
        <f t="shared" si="8"/>
        <v>115.11953208000001</v>
      </c>
      <c r="V31" s="52">
        <f t="shared" si="9"/>
        <v>100.72959057000001</v>
      </c>
      <c r="W31" s="52">
        <f t="shared" si="10"/>
        <v>120.87550868400001</v>
      </c>
      <c r="X31" s="52">
        <f t="shared" ref="X31:X36" si="19">V31*0.1+V31</f>
        <v>110.80254962700002</v>
      </c>
      <c r="Y31" s="52">
        <f t="shared" si="18"/>
        <v>132.96305955240001</v>
      </c>
    </row>
    <row r="32" spans="1:25" ht="15.75">
      <c r="A32" s="46" t="s">
        <v>127</v>
      </c>
      <c r="B32" s="47" t="s">
        <v>34</v>
      </c>
      <c r="C32" s="47" t="s">
        <v>35</v>
      </c>
      <c r="D32" s="47" t="s">
        <v>36</v>
      </c>
      <c r="E32" s="47"/>
      <c r="F32" s="47"/>
      <c r="G32" s="48" t="s">
        <v>15</v>
      </c>
      <c r="H32" s="53" t="s">
        <v>16</v>
      </c>
      <c r="I32" s="49">
        <v>686310</v>
      </c>
      <c r="J32" s="50">
        <v>70.69</v>
      </c>
      <c r="K32" s="50">
        <f t="shared" si="13"/>
        <v>76.451234999999997</v>
      </c>
      <c r="L32" s="50">
        <f t="shared" si="0"/>
        <v>74.224499999999992</v>
      </c>
      <c r="M32" s="51">
        <f t="shared" si="1"/>
        <v>91.741481999999991</v>
      </c>
      <c r="N32" s="52">
        <v>99.68</v>
      </c>
      <c r="O32" s="52">
        <f t="shared" si="2"/>
        <v>119.616</v>
      </c>
      <c r="P32" s="52">
        <f t="shared" si="3"/>
        <v>102.6704</v>
      </c>
      <c r="Q32" s="52">
        <f t="shared" si="4"/>
        <v>123.20447999999999</v>
      </c>
      <c r="R32" s="52">
        <f t="shared" si="5"/>
        <v>107.80392000000001</v>
      </c>
      <c r="S32" s="82">
        <f t="shared" si="6"/>
        <v>129.36470399999999</v>
      </c>
      <c r="T32" s="52">
        <f t="shared" si="7"/>
        <v>111.03803760000001</v>
      </c>
      <c r="U32" s="52">
        <f t="shared" si="8"/>
        <v>133.24564512000001</v>
      </c>
      <c r="V32" s="52">
        <f t="shared" si="9"/>
        <v>116.58993948000001</v>
      </c>
      <c r="W32" s="52">
        <f t="shared" si="10"/>
        <v>139.907927376</v>
      </c>
      <c r="X32" s="52">
        <f t="shared" si="19"/>
        <v>128.24893342800002</v>
      </c>
      <c r="Y32" s="52">
        <f t="shared" si="18"/>
        <v>153.89872011360001</v>
      </c>
    </row>
    <row r="33" spans="1:25" ht="15.75">
      <c r="A33" s="46" t="s">
        <v>128</v>
      </c>
      <c r="B33" s="47" t="s">
        <v>34</v>
      </c>
      <c r="C33" s="47" t="s">
        <v>35</v>
      </c>
      <c r="D33" s="47" t="s">
        <v>36</v>
      </c>
      <c r="E33" s="47"/>
      <c r="F33" s="47"/>
      <c r="G33" s="48" t="s">
        <v>12</v>
      </c>
      <c r="H33" s="53" t="s">
        <v>16</v>
      </c>
      <c r="I33" s="49">
        <v>689665</v>
      </c>
      <c r="J33" s="50">
        <v>71.040000000000006</v>
      </c>
      <c r="K33" s="50">
        <f t="shared" si="13"/>
        <v>76.829760000000007</v>
      </c>
      <c r="L33" s="50">
        <f t="shared" si="0"/>
        <v>74.592000000000013</v>
      </c>
      <c r="M33" s="51">
        <f t="shared" si="1"/>
        <v>92.195712</v>
      </c>
      <c r="N33" s="52">
        <v>100.19</v>
      </c>
      <c r="O33" s="52">
        <f t="shared" si="2"/>
        <v>120.22799999999999</v>
      </c>
      <c r="P33" s="52">
        <f t="shared" si="3"/>
        <v>103.1957</v>
      </c>
      <c r="Q33" s="52">
        <f t="shared" si="4"/>
        <v>123.83484</v>
      </c>
      <c r="R33" s="52">
        <f t="shared" si="5"/>
        <v>108.355485</v>
      </c>
      <c r="S33" s="82">
        <f t="shared" si="6"/>
        <v>130.02658199999999</v>
      </c>
      <c r="T33" s="52">
        <f t="shared" si="7"/>
        <v>111.60614955</v>
      </c>
      <c r="U33" s="52">
        <f t="shared" si="8"/>
        <v>133.92737946</v>
      </c>
      <c r="V33" s="52">
        <f t="shared" si="9"/>
        <v>117.1864570275</v>
      </c>
      <c r="W33" s="52">
        <f t="shared" si="10"/>
        <v>140.623748433</v>
      </c>
      <c r="X33" s="52">
        <f t="shared" si="19"/>
        <v>128.90510273025001</v>
      </c>
      <c r="Y33" s="52">
        <f t="shared" si="18"/>
        <v>154.68612327630001</v>
      </c>
    </row>
    <row r="34" spans="1:25" ht="15.75">
      <c r="A34" s="46" t="s">
        <v>129</v>
      </c>
      <c r="B34" s="47" t="s">
        <v>34</v>
      </c>
      <c r="C34" s="47" t="s">
        <v>35</v>
      </c>
      <c r="D34" s="47" t="s">
        <v>36</v>
      </c>
      <c r="E34" s="47" t="s">
        <v>17</v>
      </c>
      <c r="F34" s="47" t="s">
        <v>18</v>
      </c>
      <c r="G34" s="48" t="s">
        <v>12</v>
      </c>
      <c r="H34" s="53" t="s">
        <v>16</v>
      </c>
      <c r="I34" s="49">
        <v>737102</v>
      </c>
      <c r="J34" s="50">
        <v>75.92</v>
      </c>
      <c r="K34" s="50">
        <f t="shared" si="13"/>
        <v>82.10748000000001</v>
      </c>
      <c r="L34" s="50">
        <f t="shared" si="0"/>
        <v>79.716000000000008</v>
      </c>
      <c r="M34" s="51">
        <f t="shared" si="1"/>
        <v>98.528976000000014</v>
      </c>
      <c r="N34" s="52">
        <v>107.07</v>
      </c>
      <c r="O34" s="52">
        <f t="shared" si="2"/>
        <v>128.48399999999998</v>
      </c>
      <c r="P34" s="52">
        <f t="shared" si="3"/>
        <v>110.28209999999999</v>
      </c>
      <c r="Q34" s="52">
        <f t="shared" si="4"/>
        <v>132.33851999999999</v>
      </c>
      <c r="R34" s="52">
        <f t="shared" si="5"/>
        <v>115.79620499999999</v>
      </c>
      <c r="S34" s="82">
        <f t="shared" si="6"/>
        <v>138.95544599999997</v>
      </c>
      <c r="T34" s="52">
        <f t="shared" si="7"/>
        <v>119.27009114999998</v>
      </c>
      <c r="U34" s="52">
        <f t="shared" si="8"/>
        <v>143.12410937999996</v>
      </c>
      <c r="V34" s="52">
        <f t="shared" si="9"/>
        <v>125.23359570749999</v>
      </c>
      <c r="W34" s="52">
        <f t="shared" si="10"/>
        <v>150.28031484899998</v>
      </c>
      <c r="X34" s="52">
        <f t="shared" si="19"/>
        <v>137.75695527824999</v>
      </c>
      <c r="Y34" s="52">
        <f t="shared" si="18"/>
        <v>165.30834633389998</v>
      </c>
    </row>
    <row r="35" spans="1:25" ht="15.75">
      <c r="A35" s="46" t="s">
        <v>130</v>
      </c>
      <c r="B35" s="47" t="s">
        <v>34</v>
      </c>
      <c r="C35" s="47" t="s">
        <v>35</v>
      </c>
      <c r="D35" s="47" t="s">
        <v>36</v>
      </c>
      <c r="E35" s="47" t="s">
        <v>25</v>
      </c>
      <c r="F35" s="47" t="s">
        <v>18</v>
      </c>
      <c r="G35" s="48" t="s">
        <v>12</v>
      </c>
      <c r="H35" s="53" t="s">
        <v>16</v>
      </c>
      <c r="I35" s="49">
        <v>816835</v>
      </c>
      <c r="J35" s="50">
        <v>84.13</v>
      </c>
      <c r="K35" s="50">
        <f t="shared" si="13"/>
        <v>90.986594999999994</v>
      </c>
      <c r="L35" s="50">
        <f t="shared" si="0"/>
        <v>88.336500000000001</v>
      </c>
      <c r="M35" s="51">
        <f t="shared" si="1"/>
        <v>109.18391399999999</v>
      </c>
      <c r="N35" s="52">
        <v>118.64</v>
      </c>
      <c r="O35" s="52">
        <f t="shared" si="2"/>
        <v>142.36799999999999</v>
      </c>
      <c r="P35" s="52">
        <f t="shared" si="3"/>
        <v>122.1992</v>
      </c>
      <c r="Q35" s="52">
        <f t="shared" si="4"/>
        <v>146.63903999999999</v>
      </c>
      <c r="R35" s="52">
        <f t="shared" si="5"/>
        <v>128.30916000000002</v>
      </c>
      <c r="S35" s="82">
        <f t="shared" si="6"/>
        <v>153.97099200000002</v>
      </c>
      <c r="T35" s="52">
        <f t="shared" si="7"/>
        <v>132.15843480000001</v>
      </c>
      <c r="U35" s="52">
        <f t="shared" si="8"/>
        <v>158.59012176000002</v>
      </c>
      <c r="V35" s="52">
        <f t="shared" si="9"/>
        <v>138.76635654</v>
      </c>
      <c r="W35" s="52">
        <f t="shared" si="10"/>
        <v>166.519627848</v>
      </c>
      <c r="X35" s="52">
        <f t="shared" si="19"/>
        <v>152.64299219400002</v>
      </c>
      <c r="Y35" s="52">
        <f t="shared" si="18"/>
        <v>183.17159063280002</v>
      </c>
    </row>
    <row r="36" spans="1:25" ht="15.75">
      <c r="A36" s="46" t="s">
        <v>40</v>
      </c>
      <c r="B36" s="47" t="s">
        <v>41</v>
      </c>
      <c r="C36" s="47" t="s">
        <v>35</v>
      </c>
      <c r="D36" s="47" t="s">
        <v>36</v>
      </c>
      <c r="E36" s="47" t="s">
        <v>33</v>
      </c>
      <c r="F36" s="47" t="s">
        <v>39</v>
      </c>
      <c r="G36" s="48" t="s">
        <v>12</v>
      </c>
      <c r="H36" s="53" t="s">
        <v>16</v>
      </c>
      <c r="I36" s="49">
        <v>876060</v>
      </c>
      <c r="J36" s="50">
        <v>90.23</v>
      </c>
      <c r="K36" s="50">
        <f t="shared" si="13"/>
        <v>97.583745000000008</v>
      </c>
      <c r="L36" s="50">
        <f t="shared" si="0"/>
        <v>94.741500000000002</v>
      </c>
      <c r="M36" s="51">
        <f t="shared" si="1"/>
        <v>117.100494</v>
      </c>
      <c r="N36" s="52">
        <v>127.23</v>
      </c>
      <c r="O36" s="52">
        <f t="shared" si="2"/>
        <v>152.67599999999999</v>
      </c>
      <c r="P36" s="52">
        <f t="shared" si="3"/>
        <v>131.04689999999999</v>
      </c>
      <c r="Q36" s="52">
        <f t="shared" si="4"/>
        <v>157.25627999999998</v>
      </c>
      <c r="R36" s="52">
        <f t="shared" si="5"/>
        <v>137.599245</v>
      </c>
      <c r="S36" s="82">
        <f t="shared" si="6"/>
        <v>165.11909399999999</v>
      </c>
      <c r="T36" s="52">
        <f t="shared" si="7"/>
        <v>141.72722235000001</v>
      </c>
      <c r="U36" s="52">
        <f t="shared" si="8"/>
        <v>170.07266681999999</v>
      </c>
      <c r="V36" s="52">
        <f t="shared" si="9"/>
        <v>148.8135834675</v>
      </c>
      <c r="W36" s="52">
        <f t="shared" si="10"/>
        <v>178.57630016099998</v>
      </c>
      <c r="X36" s="52">
        <f t="shared" si="19"/>
        <v>163.69494181425</v>
      </c>
      <c r="Y36" s="52">
        <f t="shared" si="18"/>
        <v>196.4339301771</v>
      </c>
    </row>
    <row r="37" spans="1:25" ht="15.75">
      <c r="A37" s="72"/>
      <c r="B37" s="73"/>
      <c r="C37" s="73"/>
      <c r="D37" s="73"/>
      <c r="E37" s="73"/>
      <c r="F37" s="73"/>
      <c r="G37" s="73"/>
      <c r="H37" s="74"/>
      <c r="I37" s="49"/>
      <c r="J37" s="50"/>
      <c r="K37" s="50"/>
      <c r="L37" s="50"/>
      <c r="M37" s="51"/>
      <c r="N37" s="52"/>
      <c r="O37" s="52"/>
      <c r="P37" s="52"/>
      <c r="Q37" s="52"/>
      <c r="R37" s="52"/>
      <c r="S37" s="82"/>
      <c r="T37" s="52"/>
      <c r="U37" s="52"/>
      <c r="V37" s="52"/>
      <c r="W37" s="52"/>
      <c r="X37" s="52"/>
      <c r="Y37" s="52"/>
    </row>
    <row r="38" spans="1:25" ht="15.75">
      <c r="A38" s="46" t="s">
        <v>46</v>
      </c>
      <c r="B38" s="47" t="s">
        <v>43</v>
      </c>
      <c r="C38" s="47" t="s">
        <v>44</v>
      </c>
      <c r="D38" s="47" t="s">
        <v>45</v>
      </c>
      <c r="E38" s="47"/>
      <c r="F38" s="47"/>
      <c r="G38" s="48" t="s">
        <v>15</v>
      </c>
      <c r="H38" s="28" t="s">
        <v>13</v>
      </c>
      <c r="I38" s="49">
        <v>615394</v>
      </c>
      <c r="J38" s="50">
        <v>63.39</v>
      </c>
      <c r="K38" s="50">
        <f t="shared" si="13"/>
        <v>68.556285000000003</v>
      </c>
      <c r="L38" s="50">
        <f t="shared" si="0"/>
        <v>66.5595</v>
      </c>
      <c r="M38" s="51">
        <f t="shared" si="1"/>
        <v>82.267542000000006</v>
      </c>
      <c r="N38" s="52">
        <v>85.82</v>
      </c>
      <c r="O38" s="52">
        <f t="shared" si="2"/>
        <v>102.98399999999999</v>
      </c>
      <c r="P38" s="52">
        <f t="shared" si="3"/>
        <v>88.394599999999997</v>
      </c>
      <c r="Q38" s="52">
        <f t="shared" si="4"/>
        <v>106.07351999999999</v>
      </c>
      <c r="R38" s="52">
        <f t="shared" si="5"/>
        <v>92.814329999999998</v>
      </c>
      <c r="S38" s="82">
        <f t="shared" si="6"/>
        <v>111.377196</v>
      </c>
      <c r="T38" s="52">
        <f t="shared" si="7"/>
        <v>95.598759900000005</v>
      </c>
      <c r="U38" s="52">
        <f t="shared" si="8"/>
        <v>114.71851188000001</v>
      </c>
      <c r="V38" s="52">
        <f t="shared" si="9"/>
        <v>100.378697895</v>
      </c>
      <c r="W38" s="52">
        <f t="shared" si="10"/>
        <v>120.454437474</v>
      </c>
      <c r="X38" s="52">
        <f>V38*0.1+V38</f>
        <v>110.4165676845</v>
      </c>
      <c r="Y38" s="52">
        <f t="shared" ref="Y38:Y101" si="20">X38*1.2</f>
        <v>132.49988122139999</v>
      </c>
    </row>
    <row r="39" spans="1:25" ht="15.75">
      <c r="A39" s="46" t="s">
        <v>47</v>
      </c>
      <c r="B39" s="47" t="s">
        <v>43</v>
      </c>
      <c r="C39" s="47" t="s">
        <v>44</v>
      </c>
      <c r="D39" s="47" t="s">
        <v>45</v>
      </c>
      <c r="E39" s="47"/>
      <c r="F39" s="47"/>
      <c r="G39" s="48" t="s">
        <v>12</v>
      </c>
      <c r="H39" s="28" t="s">
        <v>13</v>
      </c>
      <c r="I39" s="49">
        <v>629290</v>
      </c>
      <c r="J39" s="50">
        <v>64.819999999999993</v>
      </c>
      <c r="K39" s="50">
        <f t="shared" si="13"/>
        <v>70.102829999999997</v>
      </c>
      <c r="L39" s="50">
        <f t="shared" si="0"/>
        <v>68.060999999999993</v>
      </c>
      <c r="M39" s="51">
        <f t="shared" si="1"/>
        <v>84.123396</v>
      </c>
      <c r="N39" s="52">
        <v>87.74</v>
      </c>
      <c r="O39" s="52">
        <f t="shared" si="2"/>
        <v>105.288</v>
      </c>
      <c r="P39" s="52">
        <f t="shared" si="3"/>
        <v>90.372199999999992</v>
      </c>
      <c r="Q39" s="52">
        <f t="shared" si="4"/>
        <v>108.44663999999999</v>
      </c>
      <c r="R39" s="52">
        <f t="shared" si="5"/>
        <v>94.890809999999988</v>
      </c>
      <c r="S39" s="82">
        <f t="shared" si="6"/>
        <v>113.86897199999999</v>
      </c>
      <c r="T39" s="52">
        <f t="shared" si="7"/>
        <v>97.737534299999993</v>
      </c>
      <c r="U39" s="52">
        <f t="shared" si="8"/>
        <v>117.28504115999999</v>
      </c>
      <c r="V39" s="52">
        <f t="shared" si="9"/>
        <v>102.62441101499999</v>
      </c>
      <c r="W39" s="52">
        <f t="shared" si="10"/>
        <v>123.14929321799998</v>
      </c>
      <c r="X39" s="52">
        <f t="shared" ref="X39:X43" si="21">V39*0.1+V39</f>
        <v>112.88685211649999</v>
      </c>
      <c r="Y39" s="52">
        <f t="shared" si="20"/>
        <v>135.46422253979998</v>
      </c>
    </row>
    <row r="40" spans="1:25" ht="15.75">
      <c r="A40" s="46" t="s">
        <v>131</v>
      </c>
      <c r="B40" s="47" t="s">
        <v>43</v>
      </c>
      <c r="C40" s="47" t="s">
        <v>44</v>
      </c>
      <c r="D40" s="47" t="s">
        <v>45</v>
      </c>
      <c r="E40" s="47"/>
      <c r="F40" s="47"/>
      <c r="G40" s="48" t="s">
        <v>15</v>
      </c>
      <c r="H40" s="53" t="s">
        <v>16</v>
      </c>
      <c r="I40" s="49">
        <v>710077</v>
      </c>
      <c r="J40" s="50">
        <v>73.14</v>
      </c>
      <c r="K40" s="50">
        <f t="shared" si="13"/>
        <v>79.100909999999999</v>
      </c>
      <c r="L40" s="50">
        <f t="shared" si="0"/>
        <v>76.796999999999997</v>
      </c>
      <c r="M40" s="51">
        <f t="shared" si="1"/>
        <v>94.921092000000002</v>
      </c>
      <c r="N40" s="52">
        <v>99.01</v>
      </c>
      <c r="O40" s="52">
        <f t="shared" si="2"/>
        <v>118.812</v>
      </c>
      <c r="P40" s="52">
        <v>103.98</v>
      </c>
      <c r="Q40" s="52">
        <f t="shared" si="4"/>
        <v>124.776</v>
      </c>
      <c r="R40" s="52">
        <f t="shared" si="5"/>
        <v>109.179</v>
      </c>
      <c r="S40" s="82">
        <f t="shared" si="6"/>
        <v>131.01480000000001</v>
      </c>
      <c r="T40" s="52">
        <f t="shared" si="7"/>
        <v>112.45437</v>
      </c>
      <c r="U40" s="52">
        <f t="shared" si="8"/>
        <v>134.945244</v>
      </c>
      <c r="V40" s="52">
        <f t="shared" si="9"/>
        <v>118.0770885</v>
      </c>
      <c r="W40" s="52">
        <f t="shared" si="10"/>
        <v>141.6925062</v>
      </c>
      <c r="X40" s="52">
        <f t="shared" si="21"/>
        <v>129.88479735000001</v>
      </c>
      <c r="Y40" s="52">
        <f t="shared" si="20"/>
        <v>155.86175682000001</v>
      </c>
    </row>
    <row r="41" spans="1:25" ht="15.75">
      <c r="A41" s="46" t="s">
        <v>132</v>
      </c>
      <c r="B41" s="47" t="s">
        <v>43</v>
      </c>
      <c r="C41" s="47" t="s">
        <v>44</v>
      </c>
      <c r="D41" s="47" t="s">
        <v>45</v>
      </c>
      <c r="E41" s="47"/>
      <c r="F41" s="47"/>
      <c r="G41" s="48" t="s">
        <v>12</v>
      </c>
      <c r="H41" s="53" t="s">
        <v>16</v>
      </c>
      <c r="I41" s="49">
        <v>725123</v>
      </c>
      <c r="J41" s="50">
        <v>74.69</v>
      </c>
      <c r="K41" s="50">
        <f t="shared" si="13"/>
        <v>80.77723499999999</v>
      </c>
      <c r="L41" s="50">
        <f t="shared" si="0"/>
        <v>78.424499999999995</v>
      </c>
      <c r="M41" s="51">
        <f t="shared" si="1"/>
        <v>96.932681999999986</v>
      </c>
      <c r="N41" s="52">
        <v>101.11</v>
      </c>
      <c r="O41" s="52">
        <f t="shared" si="2"/>
        <v>121.33199999999999</v>
      </c>
      <c r="P41" s="52">
        <f t="shared" si="3"/>
        <v>104.1433</v>
      </c>
      <c r="Q41" s="52">
        <f t="shared" si="4"/>
        <v>124.97196</v>
      </c>
      <c r="R41" s="52">
        <f t="shared" si="5"/>
        <v>109.350465</v>
      </c>
      <c r="S41" s="82">
        <f t="shared" si="6"/>
        <v>131.22055799999998</v>
      </c>
      <c r="T41" s="52">
        <f t="shared" si="7"/>
        <v>112.63097895</v>
      </c>
      <c r="U41" s="52">
        <f t="shared" si="8"/>
        <v>135.15717473999999</v>
      </c>
      <c r="V41" s="52">
        <f t="shared" si="9"/>
        <v>118.26252789750001</v>
      </c>
      <c r="W41" s="52">
        <f t="shared" si="10"/>
        <v>141.91503347700001</v>
      </c>
      <c r="X41" s="52">
        <f t="shared" si="21"/>
        <v>130.08878068724999</v>
      </c>
      <c r="Y41" s="52">
        <f t="shared" si="20"/>
        <v>156.10653682469999</v>
      </c>
    </row>
    <row r="42" spans="1:25" s="20" customFormat="1" ht="15.75">
      <c r="A42" s="46" t="s">
        <v>48</v>
      </c>
      <c r="B42" s="47" t="s">
        <v>43</v>
      </c>
      <c r="C42" s="47" t="s">
        <v>44</v>
      </c>
      <c r="D42" s="47" t="s">
        <v>49</v>
      </c>
      <c r="E42" s="47" t="s">
        <v>33</v>
      </c>
      <c r="F42" s="47" t="s">
        <v>32</v>
      </c>
      <c r="G42" s="48" t="s">
        <v>12</v>
      </c>
      <c r="H42" s="53" t="s">
        <v>16</v>
      </c>
      <c r="I42" s="49">
        <v>880085</v>
      </c>
      <c r="J42" s="50">
        <v>90.65</v>
      </c>
      <c r="K42" s="50">
        <f t="shared" si="13"/>
        <v>98.037975000000003</v>
      </c>
      <c r="L42" s="50">
        <f t="shared" si="0"/>
        <v>95.182500000000005</v>
      </c>
      <c r="M42" s="51">
        <f t="shared" si="1"/>
        <v>117.64556999999999</v>
      </c>
      <c r="N42" s="52">
        <v>122.73</v>
      </c>
      <c r="O42" s="52">
        <f t="shared" si="2"/>
        <v>147.27600000000001</v>
      </c>
      <c r="P42" s="52">
        <f t="shared" si="3"/>
        <v>126.4119</v>
      </c>
      <c r="Q42" s="52">
        <f t="shared" si="4"/>
        <v>151.69427999999999</v>
      </c>
      <c r="R42" s="52">
        <f t="shared" si="5"/>
        <v>132.732495</v>
      </c>
      <c r="S42" s="82">
        <f t="shared" si="6"/>
        <v>159.27899399999998</v>
      </c>
      <c r="T42" s="52">
        <f t="shared" si="7"/>
        <v>136.71446985</v>
      </c>
      <c r="U42" s="52">
        <f t="shared" si="8"/>
        <v>164.05736382000001</v>
      </c>
      <c r="V42" s="52">
        <f t="shared" si="9"/>
        <v>143.55019334249999</v>
      </c>
      <c r="W42" s="52">
        <f t="shared" si="10"/>
        <v>172.260232011</v>
      </c>
      <c r="X42" s="52">
        <f t="shared" si="21"/>
        <v>157.90521267674998</v>
      </c>
      <c r="Y42" s="52">
        <f t="shared" si="20"/>
        <v>189.48625521209996</v>
      </c>
    </row>
    <row r="43" spans="1:25" ht="15.75">
      <c r="A43" s="46" t="s">
        <v>133</v>
      </c>
      <c r="B43" s="47" t="s">
        <v>43</v>
      </c>
      <c r="C43" s="47" t="s">
        <v>44</v>
      </c>
      <c r="D43" s="47" t="s">
        <v>45</v>
      </c>
      <c r="E43" s="47"/>
      <c r="F43" s="47"/>
      <c r="G43" s="48" t="s">
        <v>27</v>
      </c>
      <c r="H43" s="53" t="s">
        <v>16</v>
      </c>
      <c r="I43" s="49">
        <v>749081</v>
      </c>
      <c r="J43" s="50">
        <v>77.16</v>
      </c>
      <c r="K43" s="50">
        <f t="shared" si="13"/>
        <v>83.448539999999994</v>
      </c>
      <c r="L43" s="50">
        <f t="shared" si="0"/>
        <v>81.018000000000001</v>
      </c>
      <c r="M43" s="51">
        <f t="shared" si="1"/>
        <v>100.13824799999999</v>
      </c>
      <c r="N43" s="52">
        <v>104.45</v>
      </c>
      <c r="O43" s="52">
        <f t="shared" si="2"/>
        <v>125.34</v>
      </c>
      <c r="P43" s="52">
        <f t="shared" si="3"/>
        <v>107.5835</v>
      </c>
      <c r="Q43" s="52">
        <f t="shared" si="4"/>
        <v>129.1002</v>
      </c>
      <c r="R43" s="52">
        <f t="shared" si="5"/>
        <v>112.962675</v>
      </c>
      <c r="S43" s="82">
        <f t="shared" si="6"/>
        <v>135.55520999999999</v>
      </c>
      <c r="T43" s="52">
        <f t="shared" si="7"/>
        <v>116.35155525</v>
      </c>
      <c r="U43" s="52">
        <f t="shared" si="8"/>
        <v>139.62186629999999</v>
      </c>
      <c r="V43" s="52">
        <f t="shared" si="9"/>
        <v>122.1691330125</v>
      </c>
      <c r="W43" s="52">
        <f t="shared" si="10"/>
        <v>146.602959615</v>
      </c>
      <c r="X43" s="52">
        <f t="shared" si="21"/>
        <v>134.38604631375</v>
      </c>
      <c r="Y43" s="52">
        <f t="shared" si="20"/>
        <v>161.2632555765</v>
      </c>
    </row>
    <row r="44" spans="1:25" ht="15.75">
      <c r="A44" s="69"/>
      <c r="B44" s="70"/>
      <c r="C44" s="70"/>
      <c r="D44" s="70"/>
      <c r="E44" s="70"/>
      <c r="F44" s="70"/>
      <c r="G44" s="70"/>
      <c r="H44" s="71"/>
      <c r="I44" s="49"/>
      <c r="J44" s="50"/>
      <c r="K44" s="50"/>
      <c r="L44" s="50"/>
      <c r="M44" s="51"/>
      <c r="N44" s="52"/>
      <c r="O44" s="52"/>
      <c r="P44" s="52"/>
      <c r="Q44" s="52"/>
      <c r="R44" s="52"/>
      <c r="S44" s="82"/>
      <c r="T44" s="52"/>
      <c r="U44" s="52"/>
      <c r="V44" s="52"/>
      <c r="W44" s="52"/>
      <c r="X44" s="52"/>
      <c r="Y44" s="52"/>
    </row>
    <row r="45" spans="1:25" ht="15.75">
      <c r="A45" s="46" t="s">
        <v>53</v>
      </c>
      <c r="B45" s="47" t="s">
        <v>50</v>
      </c>
      <c r="C45" s="47" t="s">
        <v>51</v>
      </c>
      <c r="D45" s="47" t="s">
        <v>52</v>
      </c>
      <c r="E45" s="47"/>
      <c r="F45" s="47"/>
      <c r="G45" s="48" t="s">
        <v>15</v>
      </c>
      <c r="H45" s="28" t="s">
        <v>13</v>
      </c>
      <c r="I45" s="49">
        <v>658040</v>
      </c>
      <c r="J45" s="50">
        <v>67.78</v>
      </c>
      <c r="K45" s="50">
        <f t="shared" si="13"/>
        <v>73.304069999999996</v>
      </c>
      <c r="L45" s="50">
        <f t="shared" si="0"/>
        <v>71.168999999999997</v>
      </c>
      <c r="M45" s="51">
        <f t="shared" si="1"/>
        <v>87.964883999999998</v>
      </c>
      <c r="N45" s="52">
        <v>91.76</v>
      </c>
      <c r="O45" s="52">
        <f t="shared" si="2"/>
        <v>110.11200000000001</v>
      </c>
      <c r="P45" s="52">
        <f t="shared" si="3"/>
        <v>94.512799999999999</v>
      </c>
      <c r="Q45" s="52">
        <f t="shared" si="4"/>
        <v>113.41535999999999</v>
      </c>
      <c r="R45" s="52">
        <f t="shared" si="5"/>
        <v>99.238439999999997</v>
      </c>
      <c r="S45" s="82">
        <f t="shared" si="6"/>
        <v>119.08612799999999</v>
      </c>
      <c r="T45" s="52">
        <f t="shared" si="7"/>
        <v>102.2155932</v>
      </c>
      <c r="U45" s="52">
        <f t="shared" si="8"/>
        <v>122.65871184</v>
      </c>
      <c r="V45" s="52">
        <f t="shared" si="9"/>
        <v>107.32637286000001</v>
      </c>
      <c r="W45" s="52">
        <f t="shared" si="10"/>
        <v>128.79164743199999</v>
      </c>
      <c r="X45" s="52">
        <f>V45*0.1+V45</f>
        <v>118.05901014600001</v>
      </c>
      <c r="Y45" s="52">
        <f t="shared" ref="Y45:Y108" si="22">X45*1.2</f>
        <v>141.67081217520001</v>
      </c>
    </row>
    <row r="46" spans="1:25" ht="15.75">
      <c r="A46" s="46" t="s">
        <v>54</v>
      </c>
      <c r="B46" s="47" t="s">
        <v>50</v>
      </c>
      <c r="C46" s="47" t="s">
        <v>51</v>
      </c>
      <c r="D46" s="47" t="s">
        <v>52</v>
      </c>
      <c r="E46" s="47"/>
      <c r="F46" s="47"/>
      <c r="G46" s="48" t="s">
        <v>12</v>
      </c>
      <c r="H46" s="28" t="s">
        <v>13</v>
      </c>
      <c r="I46" s="49">
        <v>666665</v>
      </c>
      <c r="J46" s="50">
        <v>68.67</v>
      </c>
      <c r="K46" s="50">
        <f t="shared" si="13"/>
        <v>74.266604999999998</v>
      </c>
      <c r="L46" s="50">
        <f t="shared" si="0"/>
        <v>72.103499999999997</v>
      </c>
      <c r="M46" s="51">
        <f t="shared" si="1"/>
        <v>89.119925999999992</v>
      </c>
      <c r="N46" s="52">
        <v>92.67</v>
      </c>
      <c r="O46" s="52">
        <f t="shared" si="2"/>
        <v>111.20399999999999</v>
      </c>
      <c r="P46" s="52">
        <f t="shared" si="3"/>
        <v>95.450100000000006</v>
      </c>
      <c r="Q46" s="52">
        <f t="shared" si="4"/>
        <v>114.54012</v>
      </c>
      <c r="R46" s="52">
        <f t="shared" si="5"/>
        <v>100.222605</v>
      </c>
      <c r="S46" s="82">
        <f t="shared" si="6"/>
        <v>120.26712599999999</v>
      </c>
      <c r="T46" s="52">
        <f t="shared" si="7"/>
        <v>103.22928315</v>
      </c>
      <c r="U46" s="52">
        <f t="shared" si="8"/>
        <v>123.87513978</v>
      </c>
      <c r="V46" s="52">
        <f t="shared" si="9"/>
        <v>108.39074730750001</v>
      </c>
      <c r="W46" s="52">
        <f t="shared" si="10"/>
        <v>130.06889676899999</v>
      </c>
      <c r="X46" s="52">
        <f t="shared" ref="X46:X56" si="23">V46*0.1+V46</f>
        <v>119.22982203825001</v>
      </c>
      <c r="Y46" s="52">
        <f t="shared" si="22"/>
        <v>143.07578644590001</v>
      </c>
    </row>
    <row r="47" spans="1:25" ht="15.75">
      <c r="A47" s="46" t="s">
        <v>134</v>
      </c>
      <c r="B47" s="47" t="s">
        <v>50</v>
      </c>
      <c r="C47" s="47" t="s">
        <v>51</v>
      </c>
      <c r="D47" s="47" t="s">
        <v>52</v>
      </c>
      <c r="E47" s="47"/>
      <c r="F47" s="47"/>
      <c r="G47" s="48" t="s">
        <v>15</v>
      </c>
      <c r="H47" s="53" t="s">
        <v>16</v>
      </c>
      <c r="I47" s="49">
        <v>756289</v>
      </c>
      <c r="J47" s="50">
        <v>77.900000000000006</v>
      </c>
      <c r="K47" s="50">
        <f t="shared" si="13"/>
        <v>84.248850000000004</v>
      </c>
      <c r="L47" s="50">
        <f t="shared" si="0"/>
        <v>81.795000000000002</v>
      </c>
      <c r="M47" s="51">
        <f t="shared" si="1"/>
        <v>101.09862</v>
      </c>
      <c r="N47" s="52">
        <v>105.45</v>
      </c>
      <c r="O47" s="52">
        <f t="shared" si="2"/>
        <v>126.53999999999999</v>
      </c>
      <c r="P47" s="52">
        <f t="shared" si="3"/>
        <v>108.6135</v>
      </c>
      <c r="Q47" s="52">
        <f t="shared" si="4"/>
        <v>130.33619999999999</v>
      </c>
      <c r="R47" s="52">
        <f t="shared" si="5"/>
        <v>114.044175</v>
      </c>
      <c r="S47" s="82">
        <f t="shared" si="6"/>
        <v>136.85300999999998</v>
      </c>
      <c r="T47" s="52">
        <f t="shared" si="7"/>
        <v>117.46550024999999</v>
      </c>
      <c r="U47" s="52">
        <f t="shared" si="8"/>
        <v>140.95860029999997</v>
      </c>
      <c r="V47" s="52">
        <f t="shared" si="9"/>
        <v>123.33877526249999</v>
      </c>
      <c r="W47" s="52">
        <f t="shared" si="10"/>
        <v>148.00653031499999</v>
      </c>
      <c r="X47" s="52">
        <f t="shared" si="23"/>
        <v>135.67265278874999</v>
      </c>
      <c r="Y47" s="52">
        <f t="shared" si="22"/>
        <v>162.80718334649998</v>
      </c>
    </row>
    <row r="48" spans="1:25" ht="15.75">
      <c r="A48" s="46" t="s">
        <v>55</v>
      </c>
      <c r="B48" s="47" t="s">
        <v>50</v>
      </c>
      <c r="C48" s="47" t="s">
        <v>51</v>
      </c>
      <c r="D48" s="47" t="s">
        <v>52</v>
      </c>
      <c r="E48" s="47"/>
      <c r="F48" s="47"/>
      <c r="G48" s="48" t="s">
        <v>12</v>
      </c>
      <c r="H48" s="53" t="s">
        <v>16</v>
      </c>
      <c r="I48" s="49">
        <v>764894</v>
      </c>
      <c r="J48" s="50">
        <v>78.78</v>
      </c>
      <c r="K48" s="50">
        <f t="shared" si="13"/>
        <v>85.200569999999999</v>
      </c>
      <c r="L48" s="50">
        <f t="shared" si="0"/>
        <v>82.718999999999994</v>
      </c>
      <c r="M48" s="51">
        <f t="shared" si="1"/>
        <v>102.240684</v>
      </c>
      <c r="N48" s="52">
        <v>106.65</v>
      </c>
      <c r="O48" s="52">
        <f t="shared" si="2"/>
        <v>127.98</v>
      </c>
      <c r="P48" s="52">
        <f t="shared" si="3"/>
        <v>109.84950000000001</v>
      </c>
      <c r="Q48" s="52">
        <f t="shared" si="4"/>
        <v>131.8194</v>
      </c>
      <c r="R48" s="52">
        <f t="shared" si="5"/>
        <v>115.34197500000001</v>
      </c>
      <c r="S48" s="82">
        <f t="shared" si="6"/>
        <v>138.41037</v>
      </c>
      <c r="T48" s="52">
        <f t="shared" si="7"/>
        <v>118.80223425</v>
      </c>
      <c r="U48" s="52">
        <f t="shared" si="8"/>
        <v>142.56268109999999</v>
      </c>
      <c r="V48" s="52">
        <f t="shared" si="9"/>
        <v>124.7423459625</v>
      </c>
      <c r="W48" s="52">
        <f t="shared" si="10"/>
        <v>149.690815155</v>
      </c>
      <c r="X48" s="52">
        <f t="shared" si="23"/>
        <v>137.21658055875</v>
      </c>
      <c r="Y48" s="52">
        <f t="shared" si="22"/>
        <v>164.65989667049999</v>
      </c>
    </row>
    <row r="49" spans="1:25" ht="15.75">
      <c r="A49" s="46" t="s">
        <v>135</v>
      </c>
      <c r="B49" s="47" t="s">
        <v>50</v>
      </c>
      <c r="C49" s="47" t="s">
        <v>51</v>
      </c>
      <c r="D49" s="47" t="s">
        <v>52</v>
      </c>
      <c r="E49" s="47" t="s">
        <v>25</v>
      </c>
      <c r="F49" s="47"/>
      <c r="G49" s="48" t="s">
        <v>15</v>
      </c>
      <c r="H49" s="53" t="s">
        <v>16</v>
      </c>
      <c r="I49" s="49">
        <v>812523</v>
      </c>
      <c r="J49" s="50">
        <v>83.69</v>
      </c>
      <c r="K49" s="50">
        <f t="shared" si="13"/>
        <v>90.510734999999997</v>
      </c>
      <c r="L49" s="50">
        <f t="shared" si="0"/>
        <v>87.874499999999998</v>
      </c>
      <c r="M49" s="51">
        <f t="shared" si="1"/>
        <v>108.612882</v>
      </c>
      <c r="N49" s="52">
        <v>113.29</v>
      </c>
      <c r="O49" s="52">
        <f t="shared" si="2"/>
        <v>135.94800000000001</v>
      </c>
      <c r="P49" s="52">
        <f t="shared" si="3"/>
        <v>116.68870000000001</v>
      </c>
      <c r="Q49" s="52">
        <f t="shared" si="4"/>
        <v>140.02644000000001</v>
      </c>
      <c r="R49" s="52">
        <f t="shared" si="5"/>
        <v>122.52313500000001</v>
      </c>
      <c r="S49" s="82">
        <f t="shared" si="6"/>
        <v>147.027762</v>
      </c>
      <c r="T49" s="52">
        <f t="shared" si="7"/>
        <v>126.19882905000001</v>
      </c>
      <c r="U49" s="52">
        <f t="shared" si="8"/>
        <v>151.43859486000002</v>
      </c>
      <c r="V49" s="52">
        <f t="shared" si="9"/>
        <v>132.50877050250003</v>
      </c>
      <c r="W49" s="52">
        <f t="shared" si="10"/>
        <v>159.01052460300002</v>
      </c>
      <c r="X49" s="52">
        <f t="shared" si="23"/>
        <v>145.75964755275004</v>
      </c>
      <c r="Y49" s="52">
        <f t="shared" si="22"/>
        <v>174.91157706330003</v>
      </c>
    </row>
    <row r="50" spans="1:25" ht="15.75">
      <c r="A50" s="46" t="s">
        <v>136</v>
      </c>
      <c r="B50" s="47" t="s">
        <v>50</v>
      </c>
      <c r="C50" s="47" t="s">
        <v>51</v>
      </c>
      <c r="D50" s="47" t="s">
        <v>52</v>
      </c>
      <c r="E50" s="47" t="s">
        <v>33</v>
      </c>
      <c r="F50" s="47"/>
      <c r="G50" s="48" t="s">
        <v>12</v>
      </c>
      <c r="H50" s="53" t="s">
        <v>16</v>
      </c>
      <c r="I50" s="49">
        <v>876060</v>
      </c>
      <c r="J50" s="50">
        <v>90.23</v>
      </c>
      <c r="K50" s="50">
        <f t="shared" si="13"/>
        <v>97.583745000000008</v>
      </c>
      <c r="L50" s="50">
        <f t="shared" si="0"/>
        <v>94.741500000000002</v>
      </c>
      <c r="M50" s="51">
        <f t="shared" si="1"/>
        <v>117.100494</v>
      </c>
      <c r="N50" s="52">
        <v>122.15</v>
      </c>
      <c r="O50" s="52">
        <f t="shared" si="2"/>
        <v>146.58000000000001</v>
      </c>
      <c r="P50" s="52">
        <f t="shared" si="3"/>
        <v>125.81450000000001</v>
      </c>
      <c r="Q50" s="52">
        <f t="shared" si="4"/>
        <v>150.97740000000002</v>
      </c>
      <c r="R50" s="52">
        <f t="shared" si="5"/>
        <v>132.10522500000002</v>
      </c>
      <c r="S50" s="82">
        <f t="shared" si="6"/>
        <v>158.52627000000001</v>
      </c>
      <c r="T50" s="52">
        <f t="shared" si="7"/>
        <v>136.06838175000001</v>
      </c>
      <c r="U50" s="52">
        <f t="shared" si="8"/>
        <v>163.2820581</v>
      </c>
      <c r="V50" s="52">
        <f t="shared" si="9"/>
        <v>142.87180083750002</v>
      </c>
      <c r="W50" s="52">
        <f t="shared" si="10"/>
        <v>171.44616100500002</v>
      </c>
      <c r="X50" s="52">
        <f t="shared" si="23"/>
        <v>157.15898092125002</v>
      </c>
      <c r="Y50" s="52">
        <f t="shared" si="22"/>
        <v>188.59077710550002</v>
      </c>
    </row>
    <row r="51" spans="1:25" ht="15.75">
      <c r="A51" s="46" t="s">
        <v>56</v>
      </c>
      <c r="B51" s="47" t="s">
        <v>50</v>
      </c>
      <c r="C51" s="47" t="s">
        <v>51</v>
      </c>
      <c r="D51" s="47" t="s">
        <v>52</v>
      </c>
      <c r="E51" s="47"/>
      <c r="F51" s="47" t="s">
        <v>24</v>
      </c>
      <c r="G51" s="48" t="s">
        <v>12</v>
      </c>
      <c r="H51" s="53" t="s">
        <v>16</v>
      </c>
      <c r="I51" s="49">
        <v>764894</v>
      </c>
      <c r="J51" s="50">
        <v>78.78</v>
      </c>
      <c r="K51" s="50">
        <f t="shared" si="13"/>
        <v>85.200569999999999</v>
      </c>
      <c r="L51" s="50">
        <f t="shared" si="0"/>
        <v>82.718999999999994</v>
      </c>
      <c r="M51" s="51">
        <f t="shared" si="1"/>
        <v>102.240684</v>
      </c>
      <c r="N51" s="52">
        <v>106.65</v>
      </c>
      <c r="O51" s="52">
        <f t="shared" si="2"/>
        <v>127.98</v>
      </c>
      <c r="P51" s="52">
        <f t="shared" si="3"/>
        <v>109.84950000000001</v>
      </c>
      <c r="Q51" s="52">
        <f t="shared" si="4"/>
        <v>131.8194</v>
      </c>
      <c r="R51" s="52">
        <f t="shared" si="5"/>
        <v>115.34197500000001</v>
      </c>
      <c r="S51" s="82">
        <f t="shared" si="6"/>
        <v>138.41037</v>
      </c>
      <c r="T51" s="52">
        <f t="shared" si="7"/>
        <v>118.80223425</v>
      </c>
      <c r="U51" s="52">
        <f t="shared" si="8"/>
        <v>142.56268109999999</v>
      </c>
      <c r="V51" s="52">
        <f t="shared" si="9"/>
        <v>124.7423459625</v>
      </c>
      <c r="W51" s="52">
        <f t="shared" si="10"/>
        <v>149.690815155</v>
      </c>
      <c r="X51" s="52">
        <f t="shared" si="23"/>
        <v>137.21658055875</v>
      </c>
      <c r="Y51" s="52">
        <f t="shared" si="22"/>
        <v>164.65989667049999</v>
      </c>
    </row>
    <row r="52" spans="1:25" ht="15.75">
      <c r="A52" s="46" t="s">
        <v>57</v>
      </c>
      <c r="B52" s="47" t="s">
        <v>50</v>
      </c>
      <c r="C52" s="47" t="s">
        <v>51</v>
      </c>
      <c r="D52" s="47" t="s">
        <v>52</v>
      </c>
      <c r="E52" s="47"/>
      <c r="F52" s="47" t="s">
        <v>18</v>
      </c>
      <c r="G52" s="48" t="s">
        <v>12</v>
      </c>
      <c r="H52" s="53" t="s">
        <v>16</v>
      </c>
      <c r="I52" s="49">
        <v>764894</v>
      </c>
      <c r="J52" s="50">
        <v>78.78</v>
      </c>
      <c r="K52" s="50">
        <f t="shared" si="13"/>
        <v>85.200569999999999</v>
      </c>
      <c r="L52" s="50">
        <f t="shared" si="0"/>
        <v>82.718999999999994</v>
      </c>
      <c r="M52" s="51">
        <f t="shared" si="1"/>
        <v>102.240684</v>
      </c>
      <c r="N52" s="52">
        <v>106.65</v>
      </c>
      <c r="O52" s="52">
        <f t="shared" si="2"/>
        <v>127.98</v>
      </c>
      <c r="P52" s="52">
        <f t="shared" si="3"/>
        <v>109.84950000000001</v>
      </c>
      <c r="Q52" s="52">
        <f t="shared" si="4"/>
        <v>131.8194</v>
      </c>
      <c r="R52" s="52">
        <f t="shared" si="5"/>
        <v>115.34197500000001</v>
      </c>
      <c r="S52" s="82">
        <f t="shared" si="6"/>
        <v>138.41037</v>
      </c>
      <c r="T52" s="52">
        <f t="shared" si="7"/>
        <v>118.80223425</v>
      </c>
      <c r="U52" s="52">
        <f t="shared" si="8"/>
        <v>142.56268109999999</v>
      </c>
      <c r="V52" s="52">
        <f t="shared" si="9"/>
        <v>124.7423459625</v>
      </c>
      <c r="W52" s="52">
        <f t="shared" si="10"/>
        <v>149.690815155</v>
      </c>
      <c r="X52" s="52">
        <f t="shared" si="23"/>
        <v>137.21658055875</v>
      </c>
      <c r="Y52" s="52">
        <f t="shared" si="22"/>
        <v>164.65989667049999</v>
      </c>
    </row>
    <row r="53" spans="1:25" ht="15.75">
      <c r="A53" s="46" t="s">
        <v>137</v>
      </c>
      <c r="B53" s="47" t="s">
        <v>50</v>
      </c>
      <c r="C53" s="47" t="s">
        <v>51</v>
      </c>
      <c r="D53" s="47" t="s">
        <v>52</v>
      </c>
      <c r="E53" s="47"/>
      <c r="F53" s="47" t="s">
        <v>32</v>
      </c>
      <c r="G53" s="48" t="s">
        <v>12</v>
      </c>
      <c r="H53" s="53" t="s">
        <v>16</v>
      </c>
      <c r="I53" s="49">
        <v>804856</v>
      </c>
      <c r="J53" s="50">
        <v>82.9</v>
      </c>
      <c r="K53" s="50">
        <f t="shared" si="13"/>
        <v>89.656350000000003</v>
      </c>
      <c r="L53" s="50">
        <f t="shared" si="0"/>
        <v>87.045000000000002</v>
      </c>
      <c r="M53" s="51">
        <f t="shared" si="1"/>
        <v>107.58762</v>
      </c>
      <c r="N53" s="52">
        <v>112.23</v>
      </c>
      <c r="O53" s="52">
        <f t="shared" si="2"/>
        <v>134.67599999999999</v>
      </c>
      <c r="P53" s="52">
        <f t="shared" si="3"/>
        <v>115.59690000000001</v>
      </c>
      <c r="Q53" s="52">
        <f t="shared" si="4"/>
        <v>138.71628000000001</v>
      </c>
      <c r="R53" s="52">
        <f t="shared" si="5"/>
        <v>121.376745</v>
      </c>
      <c r="S53" s="82">
        <f t="shared" si="6"/>
        <v>145.65209400000001</v>
      </c>
      <c r="T53" s="52">
        <f t="shared" si="7"/>
        <v>125.01804735</v>
      </c>
      <c r="U53" s="52">
        <f t="shared" si="8"/>
        <v>150.02165682</v>
      </c>
      <c r="V53" s="52">
        <f t="shared" si="9"/>
        <v>131.26894971749999</v>
      </c>
      <c r="W53" s="52">
        <f t="shared" si="10"/>
        <v>157.52273966099997</v>
      </c>
      <c r="X53" s="52">
        <f t="shared" si="23"/>
        <v>144.39584468925</v>
      </c>
      <c r="Y53" s="52">
        <f t="shared" si="22"/>
        <v>173.27501362709998</v>
      </c>
    </row>
    <row r="54" spans="1:25" ht="15.75">
      <c r="A54" s="46" t="s">
        <v>138</v>
      </c>
      <c r="B54" s="47" t="s">
        <v>50</v>
      </c>
      <c r="C54" s="47" t="s">
        <v>51</v>
      </c>
      <c r="D54" s="47" t="s">
        <v>52</v>
      </c>
      <c r="E54" s="47" t="s">
        <v>17</v>
      </c>
      <c r="F54" s="47" t="s">
        <v>18</v>
      </c>
      <c r="G54" s="48" t="s">
        <v>12</v>
      </c>
      <c r="H54" s="53" t="s">
        <v>16</v>
      </c>
      <c r="I54" s="49">
        <v>768919</v>
      </c>
      <c r="J54" s="50">
        <v>79.2</v>
      </c>
      <c r="K54" s="50">
        <f t="shared" si="13"/>
        <v>85.654799999999994</v>
      </c>
      <c r="L54" s="50">
        <f t="shared" si="0"/>
        <v>83.16</v>
      </c>
      <c r="M54" s="51">
        <f t="shared" si="1"/>
        <v>102.78576</v>
      </c>
      <c r="N54" s="52">
        <v>107.22</v>
      </c>
      <c r="O54" s="52">
        <f t="shared" si="2"/>
        <v>128.66399999999999</v>
      </c>
      <c r="P54" s="52">
        <f t="shared" si="3"/>
        <v>110.4366</v>
      </c>
      <c r="Q54" s="52">
        <f t="shared" si="4"/>
        <v>132.52392</v>
      </c>
      <c r="R54" s="52">
        <f t="shared" si="5"/>
        <v>115.95842999999999</v>
      </c>
      <c r="S54" s="82">
        <f t="shared" si="6"/>
        <v>139.150116</v>
      </c>
      <c r="T54" s="52">
        <f t="shared" si="7"/>
        <v>119.4371829</v>
      </c>
      <c r="U54" s="52">
        <f t="shared" si="8"/>
        <v>143.32461948</v>
      </c>
      <c r="V54" s="52">
        <f t="shared" si="9"/>
        <v>125.40904204499999</v>
      </c>
      <c r="W54" s="52">
        <f t="shared" si="10"/>
        <v>150.490850454</v>
      </c>
      <c r="X54" s="52">
        <f t="shared" si="23"/>
        <v>137.94994624949999</v>
      </c>
      <c r="Y54" s="52">
        <f t="shared" si="22"/>
        <v>165.53993549939997</v>
      </c>
    </row>
    <row r="55" spans="1:25" ht="15.75">
      <c r="A55" s="46" t="s">
        <v>139</v>
      </c>
      <c r="B55" s="47" t="s">
        <v>50</v>
      </c>
      <c r="C55" s="47" t="s">
        <v>51</v>
      </c>
      <c r="D55" s="47" t="s">
        <v>52</v>
      </c>
      <c r="E55" s="47" t="s">
        <v>33</v>
      </c>
      <c r="F55" s="47" t="s">
        <v>32</v>
      </c>
      <c r="G55" s="48" t="s">
        <v>12</v>
      </c>
      <c r="H55" s="53" t="s">
        <v>16</v>
      </c>
      <c r="I55" s="49">
        <v>884685</v>
      </c>
      <c r="J55" s="50">
        <v>91.12</v>
      </c>
      <c r="K55" s="50">
        <f t="shared" si="13"/>
        <v>98.546279999999996</v>
      </c>
      <c r="L55" s="50">
        <f t="shared" si="0"/>
        <v>95.676000000000002</v>
      </c>
      <c r="M55" s="51">
        <f t="shared" si="1"/>
        <v>118.25553599999999</v>
      </c>
      <c r="N55" s="52">
        <v>123.36</v>
      </c>
      <c r="O55" s="52">
        <f t="shared" si="2"/>
        <v>148.03199999999998</v>
      </c>
      <c r="P55" s="52">
        <f t="shared" si="3"/>
        <v>127.0608</v>
      </c>
      <c r="Q55" s="52">
        <f t="shared" si="4"/>
        <v>152.47296</v>
      </c>
      <c r="R55" s="52">
        <f t="shared" si="5"/>
        <v>133.41383999999999</v>
      </c>
      <c r="S55" s="82">
        <f t="shared" si="6"/>
        <v>160.09660799999997</v>
      </c>
      <c r="T55" s="52">
        <f t="shared" si="7"/>
        <v>137.41625519999999</v>
      </c>
      <c r="U55" s="52">
        <f t="shared" si="8"/>
        <v>164.89950623999999</v>
      </c>
      <c r="V55" s="52">
        <f t="shared" si="9"/>
        <v>144.28706796</v>
      </c>
      <c r="W55" s="52">
        <f t="shared" si="10"/>
        <v>173.144481552</v>
      </c>
      <c r="X55" s="52">
        <f t="shared" si="23"/>
        <v>158.715774756</v>
      </c>
      <c r="Y55" s="52">
        <f t="shared" si="22"/>
        <v>190.45892970719999</v>
      </c>
    </row>
    <row r="56" spans="1:25" ht="15.75">
      <c r="A56" s="46" t="s">
        <v>140</v>
      </c>
      <c r="B56" s="47" t="s">
        <v>50</v>
      </c>
      <c r="C56" s="47" t="s">
        <v>51</v>
      </c>
      <c r="D56" s="47" t="s">
        <v>52</v>
      </c>
      <c r="E56" s="47"/>
      <c r="F56" s="47"/>
      <c r="G56" s="48" t="s">
        <v>27</v>
      </c>
      <c r="H56" s="53" t="s">
        <v>16</v>
      </c>
      <c r="I56" s="49">
        <v>796710</v>
      </c>
      <c r="J56" s="50">
        <v>82.06</v>
      </c>
      <c r="K56" s="50">
        <f t="shared" si="13"/>
        <v>88.747889999999998</v>
      </c>
      <c r="L56" s="50">
        <f t="shared" si="0"/>
        <v>86.162999999999997</v>
      </c>
      <c r="M56" s="51">
        <f t="shared" si="1"/>
        <v>106.497468</v>
      </c>
      <c r="N56" s="52">
        <v>111.1</v>
      </c>
      <c r="O56" s="52">
        <f t="shared" si="2"/>
        <v>133.32</v>
      </c>
      <c r="P56" s="52">
        <f t="shared" si="3"/>
        <v>114.43299999999999</v>
      </c>
      <c r="Q56" s="52">
        <f t="shared" si="4"/>
        <v>137.31959999999998</v>
      </c>
      <c r="R56" s="52">
        <f t="shared" si="5"/>
        <v>120.15464999999999</v>
      </c>
      <c r="S56" s="82">
        <f t="shared" si="6"/>
        <v>144.18557999999999</v>
      </c>
      <c r="T56" s="52">
        <f t="shared" si="7"/>
        <v>123.75928949999999</v>
      </c>
      <c r="U56" s="52">
        <f t="shared" si="8"/>
        <v>148.5111474</v>
      </c>
      <c r="V56" s="52">
        <f t="shared" si="9"/>
        <v>129.947253975</v>
      </c>
      <c r="W56" s="52">
        <f t="shared" si="10"/>
        <v>155.93670476999998</v>
      </c>
      <c r="X56" s="52">
        <f t="shared" si="23"/>
        <v>142.94197937249999</v>
      </c>
      <c r="Y56" s="52">
        <f t="shared" si="22"/>
        <v>171.53037524699997</v>
      </c>
    </row>
    <row r="57" spans="1:25" ht="15.75">
      <c r="A57" s="72"/>
      <c r="B57" s="73"/>
      <c r="C57" s="73"/>
      <c r="D57" s="73"/>
      <c r="E57" s="73"/>
      <c r="F57" s="73"/>
      <c r="G57" s="73"/>
      <c r="H57" s="74"/>
      <c r="I57" s="49"/>
      <c r="J57" s="50"/>
      <c r="K57" s="50"/>
      <c r="L57" s="50"/>
      <c r="M57" s="51"/>
      <c r="N57" s="52"/>
      <c r="O57" s="52"/>
      <c r="P57" s="52"/>
      <c r="Q57" s="52"/>
      <c r="R57" s="52"/>
      <c r="S57" s="82"/>
      <c r="T57" s="52"/>
      <c r="U57" s="52"/>
      <c r="V57" s="52"/>
      <c r="W57" s="52"/>
      <c r="X57" s="52"/>
      <c r="Y57" s="52"/>
    </row>
    <row r="58" spans="1:25" ht="15.75">
      <c r="A58" s="46" t="s">
        <v>61</v>
      </c>
      <c r="B58" s="47" t="s">
        <v>58</v>
      </c>
      <c r="C58" s="47" t="s">
        <v>59</v>
      </c>
      <c r="D58" s="47" t="s">
        <v>60</v>
      </c>
      <c r="E58" s="47"/>
      <c r="F58" s="47"/>
      <c r="G58" s="48" t="s">
        <v>15</v>
      </c>
      <c r="H58" s="53" t="s">
        <v>16</v>
      </c>
      <c r="I58" s="49">
        <v>801310</v>
      </c>
      <c r="J58" s="50">
        <v>82.53</v>
      </c>
      <c r="K58" s="50">
        <f t="shared" si="13"/>
        <v>89.256194999999991</v>
      </c>
      <c r="L58" s="50">
        <f t="shared" si="0"/>
        <v>86.656499999999994</v>
      </c>
      <c r="M58" s="51">
        <f t="shared" si="1"/>
        <v>107.10743399999998</v>
      </c>
      <c r="N58" s="52">
        <v>111.74</v>
      </c>
      <c r="O58" s="52">
        <f t="shared" si="2"/>
        <v>134.08799999999999</v>
      </c>
      <c r="P58" s="52">
        <f t="shared" si="3"/>
        <v>115.09219999999999</v>
      </c>
      <c r="Q58" s="52">
        <f t="shared" si="4"/>
        <v>138.11063999999999</v>
      </c>
      <c r="R58" s="52">
        <f t="shared" si="5"/>
        <v>120.84680999999999</v>
      </c>
      <c r="S58" s="82">
        <f t="shared" si="6"/>
        <v>145.01617199999998</v>
      </c>
      <c r="T58" s="52">
        <f t="shared" si="7"/>
        <v>124.47221429999999</v>
      </c>
      <c r="U58" s="52">
        <f t="shared" si="8"/>
        <v>149.36665715999999</v>
      </c>
      <c r="V58" s="52">
        <f t="shared" si="9"/>
        <v>130.695825015</v>
      </c>
      <c r="W58" s="52">
        <f t="shared" si="10"/>
        <v>156.83499001799998</v>
      </c>
      <c r="X58" s="52">
        <f>V58*0.1+V58</f>
        <v>143.76540751650001</v>
      </c>
      <c r="Y58" s="52">
        <f t="shared" ref="Y58:Y121" si="24">X58*1.2</f>
        <v>172.5184890198</v>
      </c>
    </row>
    <row r="59" spans="1:25" ht="15.75">
      <c r="A59" s="46" t="s">
        <v>141</v>
      </c>
      <c r="B59" s="47" t="s">
        <v>58</v>
      </c>
      <c r="C59" s="47" t="s">
        <v>59</v>
      </c>
      <c r="D59" s="47" t="s">
        <v>60</v>
      </c>
      <c r="E59" s="47"/>
      <c r="F59" s="47"/>
      <c r="G59" s="48" t="s">
        <v>12</v>
      </c>
      <c r="H59" s="53" t="s">
        <v>16</v>
      </c>
      <c r="I59" s="49">
        <v>808977</v>
      </c>
      <c r="J59" s="50">
        <v>83.32</v>
      </c>
      <c r="K59" s="50">
        <f t="shared" si="13"/>
        <v>90.110579999999985</v>
      </c>
      <c r="L59" s="50">
        <f t="shared" si="0"/>
        <v>87.48599999999999</v>
      </c>
      <c r="M59" s="51">
        <f t="shared" si="1"/>
        <v>108.13269599999998</v>
      </c>
      <c r="N59" s="52">
        <v>112.8</v>
      </c>
      <c r="O59" s="52">
        <f t="shared" si="2"/>
        <v>135.35999999999999</v>
      </c>
      <c r="P59" s="52">
        <f t="shared" si="3"/>
        <v>116.184</v>
      </c>
      <c r="Q59" s="52">
        <f t="shared" si="4"/>
        <v>139.42079999999999</v>
      </c>
      <c r="R59" s="52">
        <f t="shared" si="5"/>
        <v>121.9932</v>
      </c>
      <c r="S59" s="82">
        <f t="shared" si="6"/>
        <v>146.39184</v>
      </c>
      <c r="T59" s="52">
        <f t="shared" si="7"/>
        <v>125.652996</v>
      </c>
      <c r="U59" s="52">
        <f t="shared" si="8"/>
        <v>150.78359520000001</v>
      </c>
      <c r="V59" s="52">
        <f t="shared" si="9"/>
        <v>131.9356458</v>
      </c>
      <c r="W59" s="52">
        <f t="shared" si="10"/>
        <v>158.32277496</v>
      </c>
      <c r="X59" s="52">
        <f t="shared" ref="X59:X75" si="25">V59*0.1+V59</f>
        <v>145.12921038000002</v>
      </c>
      <c r="Y59" s="52">
        <f t="shared" si="24"/>
        <v>174.15505245600002</v>
      </c>
    </row>
    <row r="60" spans="1:25" ht="15.75">
      <c r="A60" s="46" t="s">
        <v>65</v>
      </c>
      <c r="B60" s="47" t="s">
        <v>58</v>
      </c>
      <c r="C60" s="47" t="s">
        <v>59</v>
      </c>
      <c r="D60" s="47" t="s">
        <v>60</v>
      </c>
      <c r="E60" s="47" t="s">
        <v>17</v>
      </c>
      <c r="F60" s="47"/>
      <c r="G60" s="48" t="s">
        <v>12</v>
      </c>
      <c r="H60" s="53" t="s">
        <v>16</v>
      </c>
      <c r="I60" s="49">
        <v>818560</v>
      </c>
      <c r="J60" s="50">
        <v>84.31</v>
      </c>
      <c r="K60" s="50">
        <f t="shared" si="13"/>
        <v>91.18126500000001</v>
      </c>
      <c r="L60" s="50">
        <f t="shared" si="0"/>
        <v>88.525500000000008</v>
      </c>
      <c r="M60" s="51">
        <f t="shared" si="1"/>
        <v>109.41751800000002</v>
      </c>
      <c r="N60" s="52">
        <v>114.15</v>
      </c>
      <c r="O60" s="52">
        <f t="shared" si="2"/>
        <v>136.97999999999999</v>
      </c>
      <c r="P60" s="52">
        <f t="shared" si="3"/>
        <v>117.5745</v>
      </c>
      <c r="Q60" s="52">
        <f t="shared" si="4"/>
        <v>141.08939999999998</v>
      </c>
      <c r="R60" s="52">
        <f t="shared" si="5"/>
        <v>123.453225</v>
      </c>
      <c r="S60" s="82">
        <f t="shared" si="6"/>
        <v>148.14386999999999</v>
      </c>
      <c r="T60" s="52">
        <f t="shared" si="7"/>
        <v>127.15682175000001</v>
      </c>
      <c r="U60" s="52">
        <f t="shared" si="8"/>
        <v>152.5881861</v>
      </c>
      <c r="V60" s="52">
        <f t="shared" si="9"/>
        <v>133.5146628375</v>
      </c>
      <c r="W60" s="52">
        <f t="shared" si="10"/>
        <v>160.217595405</v>
      </c>
      <c r="X60" s="52">
        <f t="shared" si="25"/>
        <v>146.86612912125</v>
      </c>
      <c r="Y60" s="52">
        <f t="shared" si="24"/>
        <v>176.2393549455</v>
      </c>
    </row>
    <row r="61" spans="1:25" ht="15.75">
      <c r="A61" s="46" t="s">
        <v>142</v>
      </c>
      <c r="B61" s="47" t="s">
        <v>58</v>
      </c>
      <c r="C61" s="47" t="s">
        <v>59</v>
      </c>
      <c r="D61" s="47" t="s">
        <v>60</v>
      </c>
      <c r="E61" s="47" t="s">
        <v>25</v>
      </c>
      <c r="F61" s="47"/>
      <c r="G61" s="48" t="s">
        <v>12</v>
      </c>
      <c r="H61" s="53" t="s">
        <v>16</v>
      </c>
      <c r="I61" s="49">
        <v>826227</v>
      </c>
      <c r="J61" s="50">
        <v>85.1</v>
      </c>
      <c r="K61" s="50">
        <f t="shared" si="13"/>
        <v>92.03564999999999</v>
      </c>
      <c r="L61" s="50">
        <f t="shared" si="0"/>
        <v>89.35499999999999</v>
      </c>
      <c r="M61" s="51">
        <f t="shared" si="1"/>
        <v>110.44277999999998</v>
      </c>
      <c r="N61" s="52">
        <v>115.21</v>
      </c>
      <c r="O61" s="52">
        <f t="shared" si="2"/>
        <v>138.25199999999998</v>
      </c>
      <c r="P61" s="52">
        <f t="shared" si="3"/>
        <v>118.66629999999999</v>
      </c>
      <c r="Q61" s="52">
        <f t="shared" si="4"/>
        <v>142.39955999999998</v>
      </c>
      <c r="R61" s="52">
        <f t="shared" si="5"/>
        <v>124.599615</v>
      </c>
      <c r="S61" s="82">
        <f t="shared" si="6"/>
        <v>149.51953799999998</v>
      </c>
      <c r="T61" s="52">
        <f t="shared" si="7"/>
        <v>128.33760344999999</v>
      </c>
      <c r="U61" s="52">
        <f t="shared" si="8"/>
        <v>154.00512413999999</v>
      </c>
      <c r="V61" s="52">
        <f t="shared" si="9"/>
        <v>134.75448362249998</v>
      </c>
      <c r="W61" s="52">
        <f t="shared" si="10"/>
        <v>161.70538034699996</v>
      </c>
      <c r="X61" s="52">
        <f t="shared" si="25"/>
        <v>148.22993198474998</v>
      </c>
      <c r="Y61" s="52">
        <f t="shared" si="24"/>
        <v>177.87591838169996</v>
      </c>
    </row>
    <row r="62" spans="1:25" ht="15.75">
      <c r="A62" s="46" t="s">
        <v>68</v>
      </c>
      <c r="B62" s="47" t="s">
        <v>58</v>
      </c>
      <c r="C62" s="47" t="s">
        <v>59</v>
      </c>
      <c r="D62" s="47" t="s">
        <v>60</v>
      </c>
      <c r="E62" s="47" t="s">
        <v>33</v>
      </c>
      <c r="F62" s="47"/>
      <c r="G62" s="48" t="s">
        <v>12</v>
      </c>
      <c r="H62" s="53" t="s">
        <v>16</v>
      </c>
      <c r="I62" s="49">
        <v>880373</v>
      </c>
      <c r="J62" s="50">
        <v>90.68</v>
      </c>
      <c r="K62" s="50">
        <f t="shared" si="13"/>
        <v>98.070420000000013</v>
      </c>
      <c r="L62" s="50">
        <f t="shared" si="0"/>
        <v>95.214000000000013</v>
      </c>
      <c r="M62" s="51">
        <f t="shared" si="1"/>
        <v>117.684504</v>
      </c>
      <c r="N62" s="52">
        <v>122.76</v>
      </c>
      <c r="O62" s="52">
        <f t="shared" si="2"/>
        <v>147.31200000000001</v>
      </c>
      <c r="P62" s="52">
        <f t="shared" si="3"/>
        <v>126.44280000000001</v>
      </c>
      <c r="Q62" s="52">
        <f t="shared" si="4"/>
        <v>151.73136</v>
      </c>
      <c r="R62" s="52">
        <f t="shared" si="5"/>
        <v>132.76494</v>
      </c>
      <c r="S62" s="82">
        <f t="shared" si="6"/>
        <v>159.31792799999999</v>
      </c>
      <c r="T62" s="52">
        <f t="shared" si="7"/>
        <v>136.74788820000001</v>
      </c>
      <c r="U62" s="52">
        <f t="shared" si="8"/>
        <v>164.09746584000001</v>
      </c>
      <c r="V62" s="52">
        <f t="shared" si="9"/>
        <v>143.58528261000001</v>
      </c>
      <c r="W62" s="52">
        <f t="shared" si="10"/>
        <v>172.30233913200001</v>
      </c>
      <c r="X62" s="52">
        <f t="shared" si="25"/>
        <v>157.94381087100001</v>
      </c>
      <c r="Y62" s="52">
        <f t="shared" si="24"/>
        <v>189.5325730452</v>
      </c>
    </row>
    <row r="63" spans="1:25" ht="15.75">
      <c r="A63" s="46" t="s">
        <v>63</v>
      </c>
      <c r="B63" s="47" t="s">
        <v>58</v>
      </c>
      <c r="C63" s="47" t="s">
        <v>59</v>
      </c>
      <c r="D63" s="47" t="s">
        <v>60</v>
      </c>
      <c r="E63" s="47"/>
      <c r="F63" s="47" t="s">
        <v>24</v>
      </c>
      <c r="G63" s="48" t="s">
        <v>12</v>
      </c>
      <c r="H63" s="53" t="s">
        <v>16</v>
      </c>
      <c r="I63" s="49">
        <v>818560</v>
      </c>
      <c r="J63" s="50">
        <v>84.31</v>
      </c>
      <c r="K63" s="50">
        <f t="shared" si="13"/>
        <v>91.18126500000001</v>
      </c>
      <c r="L63" s="50">
        <f t="shared" si="0"/>
        <v>88.525500000000008</v>
      </c>
      <c r="M63" s="51">
        <f t="shared" si="1"/>
        <v>109.41751800000002</v>
      </c>
      <c r="N63" s="52">
        <v>114.15</v>
      </c>
      <c r="O63" s="52">
        <f t="shared" si="2"/>
        <v>136.97999999999999</v>
      </c>
      <c r="P63" s="52">
        <f t="shared" si="3"/>
        <v>117.5745</v>
      </c>
      <c r="Q63" s="52">
        <f t="shared" si="4"/>
        <v>141.08939999999998</v>
      </c>
      <c r="R63" s="52">
        <f t="shared" si="5"/>
        <v>123.453225</v>
      </c>
      <c r="S63" s="82">
        <f t="shared" si="6"/>
        <v>148.14386999999999</v>
      </c>
      <c r="T63" s="52">
        <f t="shared" si="7"/>
        <v>127.15682175000001</v>
      </c>
      <c r="U63" s="52">
        <f t="shared" si="8"/>
        <v>152.5881861</v>
      </c>
      <c r="V63" s="52">
        <f t="shared" si="9"/>
        <v>133.5146628375</v>
      </c>
      <c r="W63" s="52">
        <f t="shared" si="10"/>
        <v>160.217595405</v>
      </c>
      <c r="X63" s="52">
        <f t="shared" si="25"/>
        <v>146.86612912125</v>
      </c>
      <c r="Y63" s="52">
        <f t="shared" si="24"/>
        <v>176.2393549455</v>
      </c>
    </row>
    <row r="64" spans="1:25" s="20" customFormat="1" ht="15.75">
      <c r="A64" s="46" t="s">
        <v>65</v>
      </c>
      <c r="B64" s="47" t="s">
        <v>58</v>
      </c>
      <c r="C64" s="47" t="s">
        <v>59</v>
      </c>
      <c r="D64" s="47" t="s">
        <v>60</v>
      </c>
      <c r="E64" s="47"/>
      <c r="F64" s="47" t="s">
        <v>24</v>
      </c>
      <c r="G64" s="48" t="s">
        <v>27</v>
      </c>
      <c r="H64" s="53" t="s">
        <v>16</v>
      </c>
      <c r="I64" s="49">
        <v>853060</v>
      </c>
      <c r="J64" s="50">
        <v>87.87</v>
      </c>
      <c r="K64" s="50">
        <f t="shared" si="13"/>
        <v>95.031405000000007</v>
      </c>
      <c r="L64" s="50">
        <f t="shared" si="0"/>
        <v>92.263500000000008</v>
      </c>
      <c r="M64" s="51">
        <f t="shared" si="1"/>
        <v>114.03768600000001</v>
      </c>
      <c r="N64" s="52">
        <v>118.96</v>
      </c>
      <c r="O64" s="52">
        <f t="shared" si="2"/>
        <v>142.75199999999998</v>
      </c>
      <c r="P64" s="52">
        <f t="shared" si="3"/>
        <v>122.52879999999999</v>
      </c>
      <c r="Q64" s="52">
        <f t="shared" si="4"/>
        <v>147.03455999999997</v>
      </c>
      <c r="R64" s="52">
        <f t="shared" si="5"/>
        <v>128.65523999999999</v>
      </c>
      <c r="S64" s="82">
        <f t="shared" si="6"/>
        <v>154.38628799999998</v>
      </c>
      <c r="T64" s="52">
        <f t="shared" si="7"/>
        <v>132.51489719999998</v>
      </c>
      <c r="U64" s="52">
        <f t="shared" si="8"/>
        <v>159.01787663999997</v>
      </c>
      <c r="V64" s="52">
        <f t="shared" si="9"/>
        <v>139.14064205999998</v>
      </c>
      <c r="W64" s="52">
        <f t="shared" si="10"/>
        <v>166.96877047199996</v>
      </c>
      <c r="X64" s="52">
        <f t="shared" si="25"/>
        <v>153.05470626599998</v>
      </c>
      <c r="Y64" s="52">
        <f t="shared" si="24"/>
        <v>183.66564751919998</v>
      </c>
    </row>
    <row r="65" spans="1:25" ht="15.75">
      <c r="A65" s="46" t="s">
        <v>143</v>
      </c>
      <c r="B65" s="47" t="s">
        <v>58</v>
      </c>
      <c r="C65" s="47" t="s">
        <v>59</v>
      </c>
      <c r="D65" s="47" t="s">
        <v>60</v>
      </c>
      <c r="E65" s="47"/>
      <c r="F65" s="47" t="s">
        <v>18</v>
      </c>
      <c r="G65" s="48" t="s">
        <v>12</v>
      </c>
      <c r="H65" s="53" t="s">
        <v>16</v>
      </c>
      <c r="I65" s="49">
        <v>818560</v>
      </c>
      <c r="J65" s="50">
        <v>84.31</v>
      </c>
      <c r="K65" s="50">
        <f t="shared" si="13"/>
        <v>91.18126500000001</v>
      </c>
      <c r="L65" s="50">
        <f t="shared" si="0"/>
        <v>88.525500000000008</v>
      </c>
      <c r="M65" s="51">
        <f t="shared" si="1"/>
        <v>109.41751800000002</v>
      </c>
      <c r="N65" s="52">
        <v>114.15</v>
      </c>
      <c r="O65" s="52">
        <f t="shared" si="2"/>
        <v>136.97999999999999</v>
      </c>
      <c r="P65" s="52">
        <f t="shared" si="3"/>
        <v>117.5745</v>
      </c>
      <c r="Q65" s="52">
        <f t="shared" si="4"/>
        <v>141.08939999999998</v>
      </c>
      <c r="R65" s="52">
        <f t="shared" si="5"/>
        <v>123.453225</v>
      </c>
      <c r="S65" s="82">
        <f t="shared" si="6"/>
        <v>148.14386999999999</v>
      </c>
      <c r="T65" s="52">
        <f t="shared" si="7"/>
        <v>127.15682175000001</v>
      </c>
      <c r="U65" s="52">
        <f t="shared" si="8"/>
        <v>152.5881861</v>
      </c>
      <c r="V65" s="52">
        <f t="shared" si="9"/>
        <v>133.5146628375</v>
      </c>
      <c r="W65" s="52">
        <f t="shared" si="10"/>
        <v>160.217595405</v>
      </c>
      <c r="X65" s="52">
        <f t="shared" si="25"/>
        <v>146.86612912125</v>
      </c>
      <c r="Y65" s="52">
        <f t="shared" si="24"/>
        <v>176.2393549455</v>
      </c>
    </row>
    <row r="66" spans="1:25" ht="15.75">
      <c r="A66" s="46" t="s">
        <v>64</v>
      </c>
      <c r="B66" s="47" t="s">
        <v>58</v>
      </c>
      <c r="C66" s="47" t="s">
        <v>59</v>
      </c>
      <c r="D66" s="47" t="s">
        <v>60</v>
      </c>
      <c r="E66" s="47"/>
      <c r="F66" s="47" t="s">
        <v>26</v>
      </c>
      <c r="G66" s="48" t="s">
        <v>12</v>
      </c>
      <c r="H66" s="53" t="s">
        <v>16</v>
      </c>
      <c r="I66" s="49">
        <v>818560</v>
      </c>
      <c r="J66" s="50">
        <v>84.31</v>
      </c>
      <c r="K66" s="50">
        <f t="shared" si="13"/>
        <v>91.18126500000001</v>
      </c>
      <c r="L66" s="50">
        <f t="shared" si="0"/>
        <v>88.525500000000008</v>
      </c>
      <c r="M66" s="51">
        <f t="shared" si="1"/>
        <v>109.41751800000002</v>
      </c>
      <c r="N66" s="52">
        <v>114.15</v>
      </c>
      <c r="O66" s="52">
        <f t="shared" si="2"/>
        <v>136.97999999999999</v>
      </c>
      <c r="P66" s="52">
        <f t="shared" si="3"/>
        <v>117.5745</v>
      </c>
      <c r="Q66" s="52">
        <f t="shared" si="4"/>
        <v>141.08939999999998</v>
      </c>
      <c r="R66" s="52">
        <f t="shared" si="5"/>
        <v>123.453225</v>
      </c>
      <c r="S66" s="82">
        <f t="shared" si="6"/>
        <v>148.14386999999999</v>
      </c>
      <c r="T66" s="52">
        <f t="shared" si="7"/>
        <v>127.15682175000001</v>
      </c>
      <c r="U66" s="52">
        <f t="shared" si="8"/>
        <v>152.5881861</v>
      </c>
      <c r="V66" s="52">
        <f t="shared" si="9"/>
        <v>133.5146628375</v>
      </c>
      <c r="W66" s="52">
        <f t="shared" si="10"/>
        <v>160.217595405</v>
      </c>
      <c r="X66" s="52">
        <f t="shared" si="25"/>
        <v>146.86612912125</v>
      </c>
      <c r="Y66" s="52">
        <f t="shared" si="24"/>
        <v>176.2393549455</v>
      </c>
    </row>
    <row r="67" spans="1:25" ht="15.75">
      <c r="A67" s="46" t="s">
        <v>144</v>
      </c>
      <c r="B67" s="47" t="s">
        <v>58</v>
      </c>
      <c r="C67" s="47" t="s">
        <v>59</v>
      </c>
      <c r="D67" s="47" t="s">
        <v>60</v>
      </c>
      <c r="E67" s="47"/>
      <c r="F67" s="47" t="s">
        <v>32</v>
      </c>
      <c r="G67" s="48" t="s">
        <v>12</v>
      </c>
      <c r="H67" s="53" t="s">
        <v>16</v>
      </c>
      <c r="I67" s="49">
        <v>818752</v>
      </c>
      <c r="J67" s="50">
        <v>84.33</v>
      </c>
      <c r="K67" s="50">
        <f t="shared" si="13"/>
        <v>91.202894999999998</v>
      </c>
      <c r="L67" s="50">
        <f t="shared" si="0"/>
        <v>88.546499999999995</v>
      </c>
      <c r="M67" s="51">
        <f t="shared" si="1"/>
        <v>109.44347399999999</v>
      </c>
      <c r="N67" s="52">
        <v>114.17</v>
      </c>
      <c r="O67" s="52">
        <f t="shared" si="2"/>
        <v>137.00399999999999</v>
      </c>
      <c r="P67" s="52">
        <f t="shared" si="3"/>
        <v>117.5951</v>
      </c>
      <c r="Q67" s="52">
        <f t="shared" si="4"/>
        <v>141.11411999999999</v>
      </c>
      <c r="R67" s="52">
        <f t="shared" si="5"/>
        <v>123.47485500000001</v>
      </c>
      <c r="S67" s="82">
        <f t="shared" si="6"/>
        <v>148.169826</v>
      </c>
      <c r="T67" s="52">
        <f t="shared" si="7"/>
        <v>127.17910065000001</v>
      </c>
      <c r="U67" s="52">
        <f t="shared" si="8"/>
        <v>152.61492078000001</v>
      </c>
      <c r="V67" s="52">
        <f t="shared" si="9"/>
        <v>133.53805568250002</v>
      </c>
      <c r="W67" s="52">
        <f t="shared" si="10"/>
        <v>160.24566681900001</v>
      </c>
      <c r="X67" s="52">
        <f t="shared" si="25"/>
        <v>146.89186125075003</v>
      </c>
      <c r="Y67" s="52">
        <f t="shared" si="24"/>
        <v>176.27023350090002</v>
      </c>
    </row>
    <row r="68" spans="1:25" ht="15.75">
      <c r="A68" s="46" t="s">
        <v>145</v>
      </c>
      <c r="B68" s="47" t="s">
        <v>58</v>
      </c>
      <c r="C68" s="47" t="s">
        <v>59</v>
      </c>
      <c r="D68" s="47" t="s">
        <v>60</v>
      </c>
      <c r="E68" s="47" t="s">
        <v>25</v>
      </c>
      <c r="F68" s="47" t="s">
        <v>18</v>
      </c>
      <c r="G68" s="48" t="s">
        <v>12</v>
      </c>
      <c r="H68" s="53" t="s">
        <v>16</v>
      </c>
      <c r="I68" s="49">
        <v>823352</v>
      </c>
      <c r="J68" s="50">
        <v>84.81</v>
      </c>
      <c r="K68" s="50">
        <f t="shared" si="13"/>
        <v>91.722014999999999</v>
      </c>
      <c r="L68" s="50">
        <f t="shared" si="0"/>
        <v>89.0505</v>
      </c>
      <c r="M68" s="51">
        <f t="shared" si="1"/>
        <v>110.066418</v>
      </c>
      <c r="N68" s="52">
        <v>114.82</v>
      </c>
      <c r="O68" s="52">
        <f t="shared" si="2"/>
        <v>137.78399999999999</v>
      </c>
      <c r="P68" s="52">
        <f t="shared" si="3"/>
        <v>118.26459999999999</v>
      </c>
      <c r="Q68" s="52">
        <f t="shared" si="4"/>
        <v>141.91751999999997</v>
      </c>
      <c r="R68" s="52">
        <f t="shared" si="5"/>
        <v>124.17782999999999</v>
      </c>
      <c r="S68" s="82">
        <f t="shared" si="6"/>
        <v>149.01339599999997</v>
      </c>
      <c r="T68" s="52">
        <f t="shared" si="7"/>
        <v>127.90316489999998</v>
      </c>
      <c r="U68" s="52">
        <f t="shared" si="8"/>
        <v>153.48379787999997</v>
      </c>
      <c r="V68" s="52">
        <f t="shared" si="9"/>
        <v>134.29832314499998</v>
      </c>
      <c r="W68" s="52">
        <f t="shared" si="10"/>
        <v>161.15798777399996</v>
      </c>
      <c r="X68" s="52">
        <f t="shared" si="25"/>
        <v>147.72815545949999</v>
      </c>
      <c r="Y68" s="52">
        <f t="shared" si="24"/>
        <v>177.27378655139998</v>
      </c>
    </row>
    <row r="69" spans="1:25" ht="15.75">
      <c r="A69" s="46" t="s">
        <v>66</v>
      </c>
      <c r="B69" s="47" t="s">
        <v>58</v>
      </c>
      <c r="C69" s="47" t="s">
        <v>59</v>
      </c>
      <c r="D69" s="47" t="s">
        <v>60</v>
      </c>
      <c r="E69" s="47" t="s">
        <v>25</v>
      </c>
      <c r="F69" s="47" t="s">
        <v>26</v>
      </c>
      <c r="G69" s="48" t="s">
        <v>12</v>
      </c>
      <c r="H69" s="53" t="s">
        <v>16</v>
      </c>
      <c r="I69" s="49">
        <v>823352</v>
      </c>
      <c r="J69" s="50">
        <v>84.81</v>
      </c>
      <c r="K69" s="50">
        <f t="shared" si="13"/>
        <v>91.722014999999999</v>
      </c>
      <c r="L69" s="50">
        <f t="shared" si="0"/>
        <v>89.0505</v>
      </c>
      <c r="M69" s="51">
        <f t="shared" si="1"/>
        <v>110.066418</v>
      </c>
      <c r="N69" s="52">
        <v>114.82</v>
      </c>
      <c r="O69" s="52">
        <f t="shared" si="2"/>
        <v>137.78399999999999</v>
      </c>
      <c r="P69" s="52">
        <f t="shared" si="3"/>
        <v>118.26459999999999</v>
      </c>
      <c r="Q69" s="52">
        <f t="shared" si="4"/>
        <v>141.91751999999997</v>
      </c>
      <c r="R69" s="52">
        <f t="shared" si="5"/>
        <v>124.17782999999999</v>
      </c>
      <c r="S69" s="82">
        <f t="shared" si="6"/>
        <v>149.01339599999997</v>
      </c>
      <c r="T69" s="52">
        <f t="shared" si="7"/>
        <v>127.90316489999998</v>
      </c>
      <c r="U69" s="52">
        <f t="shared" si="8"/>
        <v>153.48379787999997</v>
      </c>
      <c r="V69" s="52">
        <f t="shared" si="9"/>
        <v>134.29832314499998</v>
      </c>
      <c r="W69" s="52">
        <f t="shared" si="10"/>
        <v>161.15798777399996</v>
      </c>
      <c r="X69" s="52">
        <f t="shared" si="25"/>
        <v>147.72815545949999</v>
      </c>
      <c r="Y69" s="52">
        <f t="shared" si="24"/>
        <v>177.27378655139998</v>
      </c>
    </row>
    <row r="70" spans="1:25" ht="15.75">
      <c r="A70" s="46" t="s">
        <v>67</v>
      </c>
      <c r="B70" s="47" t="s">
        <v>58</v>
      </c>
      <c r="C70" s="47" t="s">
        <v>59</v>
      </c>
      <c r="D70" s="47" t="s">
        <v>60</v>
      </c>
      <c r="E70" s="47" t="s">
        <v>25</v>
      </c>
      <c r="F70" s="47" t="s">
        <v>32</v>
      </c>
      <c r="G70" s="48" t="s">
        <v>12</v>
      </c>
      <c r="H70" s="53" t="s">
        <v>16</v>
      </c>
      <c r="I70" s="49">
        <v>826227</v>
      </c>
      <c r="J70" s="50">
        <v>85.1</v>
      </c>
      <c r="K70" s="50">
        <f t="shared" si="13"/>
        <v>92.03564999999999</v>
      </c>
      <c r="L70" s="50">
        <f t="shared" si="0"/>
        <v>89.35499999999999</v>
      </c>
      <c r="M70" s="51">
        <f t="shared" si="1"/>
        <v>110.44277999999998</v>
      </c>
      <c r="N70" s="52">
        <v>115.21</v>
      </c>
      <c r="O70" s="52">
        <f t="shared" si="2"/>
        <v>138.25199999999998</v>
      </c>
      <c r="P70" s="52">
        <f t="shared" si="3"/>
        <v>118.66629999999999</v>
      </c>
      <c r="Q70" s="52">
        <f t="shared" si="4"/>
        <v>142.39955999999998</v>
      </c>
      <c r="R70" s="52">
        <f t="shared" si="5"/>
        <v>124.599615</v>
      </c>
      <c r="S70" s="82">
        <f t="shared" si="6"/>
        <v>149.51953799999998</v>
      </c>
      <c r="T70" s="52">
        <f t="shared" si="7"/>
        <v>128.33760344999999</v>
      </c>
      <c r="U70" s="52">
        <f t="shared" si="8"/>
        <v>154.00512413999999</v>
      </c>
      <c r="V70" s="52">
        <f t="shared" si="9"/>
        <v>134.75448362249998</v>
      </c>
      <c r="W70" s="52">
        <f t="shared" si="10"/>
        <v>161.70538034699996</v>
      </c>
      <c r="X70" s="52">
        <f t="shared" si="25"/>
        <v>148.22993198474998</v>
      </c>
      <c r="Y70" s="52">
        <f t="shared" si="24"/>
        <v>177.87591838169996</v>
      </c>
    </row>
    <row r="71" spans="1:25" ht="15.75">
      <c r="A71" s="46" t="s">
        <v>146</v>
      </c>
      <c r="B71" s="47" t="s">
        <v>58</v>
      </c>
      <c r="C71" s="47" t="s">
        <v>59</v>
      </c>
      <c r="D71" s="47" t="s">
        <v>60</v>
      </c>
      <c r="E71" s="47" t="s">
        <v>33</v>
      </c>
      <c r="F71" s="47" t="s">
        <v>26</v>
      </c>
      <c r="G71" s="48" t="s">
        <v>12</v>
      </c>
      <c r="H71" s="53" t="s">
        <v>16</v>
      </c>
      <c r="I71" s="49">
        <v>880373</v>
      </c>
      <c r="J71" s="50">
        <v>90.68</v>
      </c>
      <c r="K71" s="50">
        <f t="shared" si="13"/>
        <v>98.070420000000013</v>
      </c>
      <c r="L71" s="50">
        <f t="shared" si="0"/>
        <v>95.214000000000013</v>
      </c>
      <c r="M71" s="51">
        <f t="shared" si="1"/>
        <v>117.684504</v>
      </c>
      <c r="N71" s="52">
        <v>122.76</v>
      </c>
      <c r="O71" s="52">
        <f t="shared" si="2"/>
        <v>147.31200000000001</v>
      </c>
      <c r="P71" s="52">
        <f t="shared" si="3"/>
        <v>126.44280000000001</v>
      </c>
      <c r="Q71" s="52">
        <f t="shared" si="4"/>
        <v>151.73136</v>
      </c>
      <c r="R71" s="52">
        <f t="shared" si="5"/>
        <v>132.76494</v>
      </c>
      <c r="S71" s="82">
        <f t="shared" si="6"/>
        <v>159.31792799999999</v>
      </c>
      <c r="T71" s="52">
        <f t="shared" si="7"/>
        <v>136.74788820000001</v>
      </c>
      <c r="U71" s="52">
        <f t="shared" si="8"/>
        <v>164.09746584000001</v>
      </c>
      <c r="V71" s="52">
        <f t="shared" si="9"/>
        <v>143.58528261000001</v>
      </c>
      <c r="W71" s="52">
        <f t="shared" si="10"/>
        <v>172.30233913200001</v>
      </c>
      <c r="X71" s="52">
        <f t="shared" si="25"/>
        <v>157.94381087100001</v>
      </c>
      <c r="Y71" s="52">
        <f t="shared" si="24"/>
        <v>189.5325730452</v>
      </c>
    </row>
    <row r="72" spans="1:25" ht="15.75">
      <c r="A72" s="75" t="s">
        <v>147</v>
      </c>
      <c r="B72" s="47" t="s">
        <v>58</v>
      </c>
      <c r="C72" s="47" t="s">
        <v>59</v>
      </c>
      <c r="D72" s="47" t="s">
        <v>60</v>
      </c>
      <c r="E72" s="47" t="s">
        <v>33</v>
      </c>
      <c r="F72" s="47" t="s">
        <v>32</v>
      </c>
      <c r="G72" s="48" t="s">
        <v>12</v>
      </c>
      <c r="H72" s="53" t="s">
        <v>16</v>
      </c>
      <c r="I72" s="49">
        <v>880373</v>
      </c>
      <c r="J72" s="50">
        <v>90.68</v>
      </c>
      <c r="K72" s="50">
        <f t="shared" si="13"/>
        <v>98.070420000000013</v>
      </c>
      <c r="L72" s="50">
        <f t="shared" si="0"/>
        <v>95.214000000000013</v>
      </c>
      <c r="M72" s="51">
        <f t="shared" si="1"/>
        <v>117.684504</v>
      </c>
      <c r="N72" s="52">
        <v>122.76</v>
      </c>
      <c r="O72" s="52">
        <f t="shared" si="2"/>
        <v>147.31200000000001</v>
      </c>
      <c r="P72" s="52">
        <f t="shared" si="3"/>
        <v>126.44280000000001</v>
      </c>
      <c r="Q72" s="52">
        <f t="shared" si="4"/>
        <v>151.73136</v>
      </c>
      <c r="R72" s="52">
        <f t="shared" si="5"/>
        <v>132.76494</v>
      </c>
      <c r="S72" s="82">
        <f t="shared" si="6"/>
        <v>159.31792799999999</v>
      </c>
      <c r="T72" s="52">
        <f t="shared" si="7"/>
        <v>136.74788820000001</v>
      </c>
      <c r="U72" s="52">
        <f t="shared" si="8"/>
        <v>164.09746584000001</v>
      </c>
      <c r="V72" s="52">
        <f t="shared" si="9"/>
        <v>143.58528261000001</v>
      </c>
      <c r="W72" s="52">
        <f t="shared" si="10"/>
        <v>172.30233913200001</v>
      </c>
      <c r="X72" s="52">
        <f t="shared" si="25"/>
        <v>157.94381087100001</v>
      </c>
      <c r="Y72" s="52">
        <f t="shared" si="24"/>
        <v>189.5325730452</v>
      </c>
    </row>
    <row r="73" spans="1:25" s="20" customFormat="1" ht="15.75">
      <c r="A73" s="46" t="s">
        <v>69</v>
      </c>
      <c r="B73" s="47" t="s">
        <v>58</v>
      </c>
      <c r="C73" s="47" t="s">
        <v>59</v>
      </c>
      <c r="D73" s="47" t="s">
        <v>60</v>
      </c>
      <c r="E73" s="47" t="s">
        <v>70</v>
      </c>
      <c r="F73" s="47" t="s">
        <v>18</v>
      </c>
      <c r="G73" s="48" t="s">
        <v>12</v>
      </c>
      <c r="H73" s="53" t="s">
        <v>16</v>
      </c>
      <c r="I73" s="49">
        <v>818560</v>
      </c>
      <c r="J73" s="50">
        <v>84.31</v>
      </c>
      <c r="K73" s="50">
        <f t="shared" si="13"/>
        <v>91.18126500000001</v>
      </c>
      <c r="L73" s="50">
        <f t="shared" si="0"/>
        <v>88.525500000000008</v>
      </c>
      <c r="M73" s="51">
        <f t="shared" si="1"/>
        <v>109.41751800000002</v>
      </c>
      <c r="N73" s="52">
        <v>114.15</v>
      </c>
      <c r="O73" s="52">
        <f t="shared" si="2"/>
        <v>136.97999999999999</v>
      </c>
      <c r="P73" s="52">
        <f t="shared" si="3"/>
        <v>117.5745</v>
      </c>
      <c r="Q73" s="52">
        <f t="shared" si="4"/>
        <v>141.08939999999998</v>
      </c>
      <c r="R73" s="52">
        <f t="shared" si="5"/>
        <v>123.453225</v>
      </c>
      <c r="S73" s="82">
        <f t="shared" si="6"/>
        <v>148.14386999999999</v>
      </c>
      <c r="T73" s="52">
        <f t="shared" si="7"/>
        <v>127.15682175000001</v>
      </c>
      <c r="U73" s="52">
        <f t="shared" si="8"/>
        <v>152.5881861</v>
      </c>
      <c r="V73" s="52">
        <f t="shared" si="9"/>
        <v>133.5146628375</v>
      </c>
      <c r="W73" s="52">
        <f t="shared" si="10"/>
        <v>160.217595405</v>
      </c>
      <c r="X73" s="52">
        <f t="shared" si="25"/>
        <v>146.86612912125</v>
      </c>
      <c r="Y73" s="52">
        <f t="shared" si="24"/>
        <v>176.2393549455</v>
      </c>
    </row>
    <row r="74" spans="1:25" ht="15.75">
      <c r="A74" s="46" t="s">
        <v>142</v>
      </c>
      <c r="B74" s="47" t="s">
        <v>58</v>
      </c>
      <c r="C74" s="47" t="s">
        <v>59</v>
      </c>
      <c r="D74" s="47" t="s">
        <v>60</v>
      </c>
      <c r="E74" s="47" t="s">
        <v>25</v>
      </c>
      <c r="F74" s="47"/>
      <c r="G74" s="48" t="s">
        <v>27</v>
      </c>
      <c r="H74" s="53" t="s">
        <v>16</v>
      </c>
      <c r="I74" s="49">
        <v>852102</v>
      </c>
      <c r="J74" s="50">
        <v>87.77</v>
      </c>
      <c r="K74" s="50">
        <f t="shared" si="13"/>
        <v>94.923254999999983</v>
      </c>
      <c r="L74" s="50">
        <f t="shared" si="0"/>
        <v>92.158499999999989</v>
      </c>
      <c r="M74" s="51">
        <f t="shared" si="1"/>
        <v>113.90790599999998</v>
      </c>
      <c r="N74" s="52">
        <v>118.82</v>
      </c>
      <c r="O74" s="52">
        <f t="shared" si="2"/>
        <v>142.58399999999997</v>
      </c>
      <c r="P74" s="52">
        <f t="shared" si="3"/>
        <v>122.38459999999999</v>
      </c>
      <c r="Q74" s="52">
        <f t="shared" si="4"/>
        <v>146.86151999999998</v>
      </c>
      <c r="R74" s="52">
        <f t="shared" si="5"/>
        <v>128.50382999999999</v>
      </c>
      <c r="S74" s="82">
        <f t="shared" si="6"/>
        <v>154.20459599999998</v>
      </c>
      <c r="T74" s="52">
        <f t="shared" si="7"/>
        <v>132.35894489999998</v>
      </c>
      <c r="U74" s="52">
        <f t="shared" si="8"/>
        <v>158.83073387999997</v>
      </c>
      <c r="V74" s="52">
        <f t="shared" si="9"/>
        <v>138.97689214499999</v>
      </c>
      <c r="W74" s="52">
        <f t="shared" si="10"/>
        <v>166.77227057399998</v>
      </c>
      <c r="X74" s="52">
        <f t="shared" si="25"/>
        <v>152.87458135949998</v>
      </c>
      <c r="Y74" s="52">
        <f t="shared" si="24"/>
        <v>183.44949763139996</v>
      </c>
    </row>
    <row r="75" spans="1:25" ht="15.75">
      <c r="A75" s="46" t="s">
        <v>62</v>
      </c>
      <c r="B75" s="47" t="s">
        <v>58</v>
      </c>
      <c r="C75" s="47" t="s">
        <v>59</v>
      </c>
      <c r="D75" s="47" t="s">
        <v>60</v>
      </c>
      <c r="E75" s="47"/>
      <c r="F75" s="47"/>
      <c r="G75" s="48" t="s">
        <v>27</v>
      </c>
      <c r="H75" s="53" t="s">
        <v>16</v>
      </c>
      <c r="I75" s="49">
        <v>852102</v>
      </c>
      <c r="J75" s="50">
        <v>87.77</v>
      </c>
      <c r="K75" s="50">
        <f t="shared" si="13"/>
        <v>94.923254999999983</v>
      </c>
      <c r="L75" s="50">
        <f t="shared" si="0"/>
        <v>92.158499999999989</v>
      </c>
      <c r="M75" s="51">
        <f t="shared" si="1"/>
        <v>113.90790599999998</v>
      </c>
      <c r="N75" s="52">
        <v>118.82</v>
      </c>
      <c r="O75" s="52">
        <f t="shared" si="2"/>
        <v>142.58399999999997</v>
      </c>
      <c r="P75" s="52">
        <f t="shared" si="3"/>
        <v>122.38459999999999</v>
      </c>
      <c r="Q75" s="52">
        <f t="shared" si="4"/>
        <v>146.86151999999998</v>
      </c>
      <c r="R75" s="52">
        <f t="shared" si="5"/>
        <v>128.50382999999999</v>
      </c>
      <c r="S75" s="82">
        <f t="shared" si="6"/>
        <v>154.20459599999998</v>
      </c>
      <c r="T75" s="52">
        <f t="shared" si="7"/>
        <v>132.35894489999998</v>
      </c>
      <c r="U75" s="52">
        <f t="shared" si="8"/>
        <v>158.83073387999997</v>
      </c>
      <c r="V75" s="52">
        <f t="shared" si="9"/>
        <v>138.97689214499999</v>
      </c>
      <c r="W75" s="52">
        <f t="shared" si="10"/>
        <v>166.77227057399998</v>
      </c>
      <c r="X75" s="52">
        <f t="shared" si="25"/>
        <v>152.87458135949998</v>
      </c>
      <c r="Y75" s="52">
        <f t="shared" si="24"/>
        <v>183.44949763139996</v>
      </c>
    </row>
    <row r="76" spans="1:25" ht="15.75">
      <c r="A76" s="72"/>
      <c r="B76" s="73"/>
      <c r="C76" s="73"/>
      <c r="D76" s="73"/>
      <c r="E76" s="73"/>
      <c r="F76" s="73"/>
      <c r="G76" s="73"/>
      <c r="H76" s="74"/>
      <c r="I76" s="49"/>
      <c r="J76" s="50"/>
      <c r="K76" s="50"/>
      <c r="L76" s="50"/>
      <c r="M76" s="51"/>
      <c r="N76" s="52"/>
      <c r="O76" s="52"/>
      <c r="P76" s="52"/>
      <c r="Q76" s="52"/>
      <c r="R76" s="52"/>
      <c r="S76" s="82"/>
      <c r="T76" s="52"/>
      <c r="U76" s="52"/>
      <c r="V76" s="52"/>
      <c r="W76" s="52"/>
      <c r="X76" s="52"/>
      <c r="Y76" s="52"/>
    </row>
    <row r="77" spans="1:25" ht="15.75">
      <c r="A77" s="46" t="s">
        <v>74</v>
      </c>
      <c r="B77" s="47" t="s">
        <v>71</v>
      </c>
      <c r="C77" s="47" t="s">
        <v>72</v>
      </c>
      <c r="D77" s="47" t="s">
        <v>73</v>
      </c>
      <c r="E77" s="47"/>
      <c r="F77" s="47"/>
      <c r="G77" s="48" t="s">
        <v>15</v>
      </c>
      <c r="H77" s="53" t="s">
        <v>16</v>
      </c>
      <c r="I77" s="49">
        <v>844435</v>
      </c>
      <c r="J77" s="50">
        <v>86.98</v>
      </c>
      <c r="K77" s="50">
        <f t="shared" si="13"/>
        <v>94.068870000000004</v>
      </c>
      <c r="L77" s="50">
        <f t="shared" si="0"/>
        <v>91.329000000000008</v>
      </c>
      <c r="M77" s="51">
        <f t="shared" si="1"/>
        <v>112.882644</v>
      </c>
      <c r="N77" s="52">
        <v>117.75</v>
      </c>
      <c r="O77" s="52">
        <f t="shared" si="2"/>
        <v>141.29999999999998</v>
      </c>
      <c r="P77" s="52">
        <f t="shared" si="3"/>
        <v>121.2825</v>
      </c>
      <c r="Q77" s="52">
        <f t="shared" si="4"/>
        <v>145.53899999999999</v>
      </c>
      <c r="R77" s="52">
        <f t="shared" si="5"/>
        <v>127.346625</v>
      </c>
      <c r="S77" s="82">
        <f t="shared" si="6"/>
        <v>152.81594999999999</v>
      </c>
      <c r="T77" s="52">
        <f t="shared" si="7"/>
        <v>131.16702375</v>
      </c>
      <c r="U77" s="52">
        <f t="shared" si="8"/>
        <v>157.4004285</v>
      </c>
      <c r="V77" s="52">
        <f t="shared" si="9"/>
        <v>137.72537493749999</v>
      </c>
      <c r="W77" s="52">
        <f t="shared" si="10"/>
        <v>165.27044992499998</v>
      </c>
      <c r="X77" s="52">
        <f>V77*0.1+V77</f>
        <v>151.49791243125</v>
      </c>
      <c r="Y77" s="52">
        <f t="shared" ref="Y77:Y140" si="26">X77*1.2</f>
        <v>181.79749491749999</v>
      </c>
    </row>
    <row r="78" spans="1:25" ht="15.75">
      <c r="A78" s="46" t="s">
        <v>75</v>
      </c>
      <c r="B78" s="47" t="s">
        <v>71</v>
      </c>
      <c r="C78" s="47" t="s">
        <v>72</v>
      </c>
      <c r="D78" s="47" t="s">
        <v>73</v>
      </c>
      <c r="E78" s="47"/>
      <c r="F78" s="47"/>
      <c r="G78" s="48" t="s">
        <v>12</v>
      </c>
      <c r="H78" s="53" t="s">
        <v>16</v>
      </c>
      <c r="I78" s="49">
        <v>865998</v>
      </c>
      <c r="J78" s="50">
        <v>89.2</v>
      </c>
      <c r="K78" s="50">
        <f t="shared" si="13"/>
        <v>96.469799999999992</v>
      </c>
      <c r="L78" s="50">
        <f t="shared" si="0"/>
        <v>93.66</v>
      </c>
      <c r="M78" s="51">
        <f t="shared" si="1"/>
        <v>115.76375999999999</v>
      </c>
      <c r="N78" s="52">
        <v>120.76</v>
      </c>
      <c r="O78" s="52">
        <f t="shared" si="2"/>
        <v>144.91200000000001</v>
      </c>
      <c r="P78" s="52">
        <f t="shared" si="3"/>
        <v>124.3828</v>
      </c>
      <c r="Q78" s="52">
        <f t="shared" si="4"/>
        <v>149.25935999999999</v>
      </c>
      <c r="R78" s="52">
        <f t="shared" si="5"/>
        <v>130.60194000000001</v>
      </c>
      <c r="S78" s="82">
        <f t="shared" si="6"/>
        <v>156.722328</v>
      </c>
      <c r="T78" s="52">
        <f t="shared" si="7"/>
        <v>134.5199982</v>
      </c>
      <c r="U78" s="52">
        <f t="shared" si="8"/>
        <v>161.42399784</v>
      </c>
      <c r="V78" s="52">
        <f t="shared" si="9"/>
        <v>141.24599811000002</v>
      </c>
      <c r="W78" s="52">
        <f t="shared" si="10"/>
        <v>169.49519773200001</v>
      </c>
      <c r="X78" s="52">
        <f t="shared" ref="X78:X83" si="27">V78*0.1+V78</f>
        <v>155.37059792100001</v>
      </c>
      <c r="Y78" s="52">
        <f t="shared" si="26"/>
        <v>186.4447175052</v>
      </c>
    </row>
    <row r="79" spans="1:25" ht="15.75">
      <c r="A79" s="46" t="s">
        <v>76</v>
      </c>
      <c r="B79" s="47" t="s">
        <v>71</v>
      </c>
      <c r="C79" s="47" t="s">
        <v>72</v>
      </c>
      <c r="D79" s="47" t="s">
        <v>73</v>
      </c>
      <c r="E79" s="47"/>
      <c r="F79" s="47" t="s">
        <v>18</v>
      </c>
      <c r="G79" s="48" t="s">
        <v>12</v>
      </c>
      <c r="H79" s="53" t="s">
        <v>16</v>
      </c>
      <c r="I79" s="49">
        <v>865998</v>
      </c>
      <c r="J79" s="50">
        <v>89.2</v>
      </c>
      <c r="K79" s="50">
        <f t="shared" si="13"/>
        <v>96.469799999999992</v>
      </c>
      <c r="L79" s="50">
        <f t="shared" si="0"/>
        <v>93.66</v>
      </c>
      <c r="M79" s="51">
        <f t="shared" si="1"/>
        <v>115.76375999999999</v>
      </c>
      <c r="N79" s="52">
        <v>120.76</v>
      </c>
      <c r="O79" s="52">
        <f t="shared" si="2"/>
        <v>144.91200000000001</v>
      </c>
      <c r="P79" s="52">
        <f t="shared" si="3"/>
        <v>124.3828</v>
      </c>
      <c r="Q79" s="52">
        <f t="shared" si="4"/>
        <v>149.25935999999999</v>
      </c>
      <c r="R79" s="52">
        <f t="shared" si="5"/>
        <v>130.60194000000001</v>
      </c>
      <c r="S79" s="82">
        <f t="shared" si="6"/>
        <v>156.722328</v>
      </c>
      <c r="T79" s="52">
        <f t="shared" si="7"/>
        <v>134.5199982</v>
      </c>
      <c r="U79" s="52">
        <f t="shared" si="8"/>
        <v>161.42399784</v>
      </c>
      <c r="V79" s="52">
        <f t="shared" si="9"/>
        <v>141.24599811000002</v>
      </c>
      <c r="W79" s="52">
        <f t="shared" si="10"/>
        <v>169.49519773200001</v>
      </c>
      <c r="X79" s="52">
        <f t="shared" si="27"/>
        <v>155.37059792100001</v>
      </c>
      <c r="Y79" s="52">
        <f t="shared" si="26"/>
        <v>186.4447175052</v>
      </c>
    </row>
    <row r="80" spans="1:25" ht="15.75">
      <c r="A80" s="46" t="s">
        <v>148</v>
      </c>
      <c r="B80" s="47" t="s">
        <v>71</v>
      </c>
      <c r="C80" s="47" t="s">
        <v>72</v>
      </c>
      <c r="D80" s="47" t="s">
        <v>73</v>
      </c>
      <c r="E80" s="47" t="s">
        <v>25</v>
      </c>
      <c r="F80" s="47"/>
      <c r="G80" s="48" t="s">
        <v>12</v>
      </c>
      <c r="H80" s="53" t="s">
        <v>16</v>
      </c>
      <c r="I80" s="49">
        <v>865998</v>
      </c>
      <c r="J80" s="50">
        <v>89.2</v>
      </c>
      <c r="K80" s="50">
        <f t="shared" si="13"/>
        <v>96.469799999999992</v>
      </c>
      <c r="L80" s="50">
        <f t="shared" ref="L80:L138" si="28">SUM(J80*0.05)+J80</f>
        <v>93.66</v>
      </c>
      <c r="M80" s="51">
        <f t="shared" ref="M80:M138" si="29">SUM(K80*1.2)</f>
        <v>115.76375999999999</v>
      </c>
      <c r="N80" s="52">
        <v>120.76</v>
      </c>
      <c r="O80" s="52">
        <f t="shared" ref="O80:O138" si="30">N80*1.2</f>
        <v>144.91200000000001</v>
      </c>
      <c r="P80" s="52">
        <f t="shared" ref="P80:P138" si="31">SUM(N80)*0.03+N80</f>
        <v>124.3828</v>
      </c>
      <c r="Q80" s="52">
        <f t="shared" ref="Q80:Q138" si="32">SUM(P80)*1.2</f>
        <v>149.25935999999999</v>
      </c>
      <c r="R80" s="52">
        <f t="shared" ref="R80:R138" si="33">P80*0.05+P80</f>
        <v>130.60194000000001</v>
      </c>
      <c r="S80" s="82">
        <f t="shared" ref="S80:S138" si="34">R80*1.2</f>
        <v>156.722328</v>
      </c>
      <c r="T80" s="52">
        <f t="shared" ref="T80:T139" si="35">R80*0.03+R80</f>
        <v>134.5199982</v>
      </c>
      <c r="U80" s="52">
        <f t="shared" ref="U80:U139" si="36">T80*1.2</f>
        <v>161.42399784</v>
      </c>
      <c r="V80" s="52">
        <f t="shared" ref="V80:V139" si="37">T80*0.05+T80</f>
        <v>141.24599811000002</v>
      </c>
      <c r="W80" s="52">
        <f t="shared" ref="W80:W139" si="38">V80*1.2</f>
        <v>169.49519773200001</v>
      </c>
      <c r="X80" s="52">
        <f t="shared" si="27"/>
        <v>155.37059792100001</v>
      </c>
      <c r="Y80" s="52">
        <f t="shared" si="26"/>
        <v>186.4447175052</v>
      </c>
    </row>
    <row r="81" spans="1:25" ht="15.75">
      <c r="A81" s="46" t="s">
        <v>149</v>
      </c>
      <c r="B81" s="47" t="s">
        <v>71</v>
      </c>
      <c r="C81" s="47" t="s">
        <v>72</v>
      </c>
      <c r="D81" s="47" t="s">
        <v>73</v>
      </c>
      <c r="E81" s="47" t="s">
        <v>25</v>
      </c>
      <c r="F81" s="47" t="s">
        <v>18</v>
      </c>
      <c r="G81" s="48" t="s">
        <v>12</v>
      </c>
      <c r="H81" s="53" t="s">
        <v>16</v>
      </c>
      <c r="I81" s="49">
        <v>865998</v>
      </c>
      <c r="J81" s="50">
        <v>89.2</v>
      </c>
      <c r="K81" s="50">
        <f t="shared" ref="K81:K138" si="39">SUM(L81*0.03+L81)</f>
        <v>96.469799999999992</v>
      </c>
      <c r="L81" s="50">
        <f t="shared" si="28"/>
        <v>93.66</v>
      </c>
      <c r="M81" s="51">
        <f t="shared" si="29"/>
        <v>115.76375999999999</v>
      </c>
      <c r="N81" s="52">
        <v>120.76</v>
      </c>
      <c r="O81" s="52">
        <f t="shared" si="30"/>
        <v>144.91200000000001</v>
      </c>
      <c r="P81" s="52">
        <f t="shared" si="31"/>
        <v>124.3828</v>
      </c>
      <c r="Q81" s="52">
        <f t="shared" si="32"/>
        <v>149.25935999999999</v>
      </c>
      <c r="R81" s="52">
        <f t="shared" si="33"/>
        <v>130.60194000000001</v>
      </c>
      <c r="S81" s="82">
        <f t="shared" si="34"/>
        <v>156.722328</v>
      </c>
      <c r="T81" s="52">
        <f t="shared" si="35"/>
        <v>134.5199982</v>
      </c>
      <c r="U81" s="52">
        <f t="shared" si="36"/>
        <v>161.42399784</v>
      </c>
      <c r="V81" s="52">
        <f t="shared" si="37"/>
        <v>141.24599811000002</v>
      </c>
      <c r="W81" s="52">
        <f t="shared" si="38"/>
        <v>169.49519773200001</v>
      </c>
      <c r="X81" s="52">
        <f t="shared" si="27"/>
        <v>155.37059792100001</v>
      </c>
      <c r="Y81" s="52">
        <f t="shared" si="26"/>
        <v>186.4447175052</v>
      </c>
    </row>
    <row r="82" spans="1:25" ht="15.75">
      <c r="A82" s="46" t="s">
        <v>150</v>
      </c>
      <c r="B82" s="47" t="s">
        <v>71</v>
      </c>
      <c r="C82" s="47" t="s">
        <v>72</v>
      </c>
      <c r="D82" s="47" t="s">
        <v>73</v>
      </c>
      <c r="E82" s="47" t="s">
        <v>17</v>
      </c>
      <c r="F82" s="47" t="s">
        <v>18</v>
      </c>
      <c r="G82" s="48" t="s">
        <v>27</v>
      </c>
      <c r="H82" s="53" t="s">
        <v>16</v>
      </c>
      <c r="I82" s="49">
        <v>904331</v>
      </c>
      <c r="J82" s="50">
        <v>93.15</v>
      </c>
      <c r="K82" s="50">
        <f t="shared" si="39"/>
        <v>100.741725</v>
      </c>
      <c r="L82" s="50">
        <f t="shared" si="28"/>
        <v>97.807500000000005</v>
      </c>
      <c r="M82" s="51">
        <f t="shared" si="29"/>
        <v>120.89006999999999</v>
      </c>
      <c r="N82" s="52">
        <v>126.11</v>
      </c>
      <c r="O82" s="52">
        <f t="shared" si="30"/>
        <v>151.33199999999999</v>
      </c>
      <c r="P82" s="52">
        <f t="shared" si="31"/>
        <v>129.89330000000001</v>
      </c>
      <c r="Q82" s="52">
        <f t="shared" si="32"/>
        <v>155.87196</v>
      </c>
      <c r="R82" s="52">
        <f t="shared" si="33"/>
        <v>136.38796500000001</v>
      </c>
      <c r="S82" s="82">
        <f t="shared" si="34"/>
        <v>163.665558</v>
      </c>
      <c r="T82" s="52">
        <f t="shared" si="35"/>
        <v>140.47960395000001</v>
      </c>
      <c r="U82" s="52">
        <f t="shared" si="36"/>
        <v>168.57552474000002</v>
      </c>
      <c r="V82" s="52">
        <f t="shared" si="37"/>
        <v>147.50358414750002</v>
      </c>
      <c r="W82" s="52">
        <f t="shared" si="38"/>
        <v>177.00430097700001</v>
      </c>
      <c r="X82" s="52">
        <f t="shared" si="27"/>
        <v>162.25394256225002</v>
      </c>
      <c r="Y82" s="52">
        <f t="shared" si="26"/>
        <v>194.70473107470002</v>
      </c>
    </row>
    <row r="83" spans="1:25" s="20" customFormat="1" ht="15.75">
      <c r="A83" s="46" t="s">
        <v>76</v>
      </c>
      <c r="B83" s="47" t="s">
        <v>71</v>
      </c>
      <c r="C83" s="47" t="s">
        <v>72</v>
      </c>
      <c r="D83" s="47" t="s">
        <v>73</v>
      </c>
      <c r="E83" s="47"/>
      <c r="F83" s="47" t="s">
        <v>18</v>
      </c>
      <c r="G83" s="48" t="s">
        <v>27</v>
      </c>
      <c r="H83" s="53" t="s">
        <v>16</v>
      </c>
      <c r="I83" s="49">
        <v>904331</v>
      </c>
      <c r="J83" s="50">
        <v>93.15</v>
      </c>
      <c r="K83" s="50">
        <f t="shared" si="39"/>
        <v>100.741725</v>
      </c>
      <c r="L83" s="50">
        <f t="shared" si="28"/>
        <v>97.807500000000005</v>
      </c>
      <c r="M83" s="51">
        <f t="shared" si="29"/>
        <v>120.89006999999999</v>
      </c>
      <c r="N83" s="52">
        <v>126.11</v>
      </c>
      <c r="O83" s="52">
        <f t="shared" si="30"/>
        <v>151.33199999999999</v>
      </c>
      <c r="P83" s="52">
        <f t="shared" si="31"/>
        <v>129.89330000000001</v>
      </c>
      <c r="Q83" s="52">
        <f t="shared" si="32"/>
        <v>155.87196</v>
      </c>
      <c r="R83" s="52">
        <f t="shared" si="33"/>
        <v>136.38796500000001</v>
      </c>
      <c r="S83" s="82">
        <f t="shared" si="34"/>
        <v>163.665558</v>
      </c>
      <c r="T83" s="52">
        <f t="shared" si="35"/>
        <v>140.47960395000001</v>
      </c>
      <c r="U83" s="52">
        <f t="shared" si="36"/>
        <v>168.57552474000002</v>
      </c>
      <c r="V83" s="52">
        <f t="shared" si="37"/>
        <v>147.50358414750002</v>
      </c>
      <c r="W83" s="52">
        <f t="shared" si="38"/>
        <v>177.00430097700001</v>
      </c>
      <c r="X83" s="52">
        <f t="shared" si="27"/>
        <v>162.25394256225002</v>
      </c>
      <c r="Y83" s="52">
        <f t="shared" si="26"/>
        <v>194.70473107470002</v>
      </c>
    </row>
    <row r="84" spans="1:25" ht="15.75">
      <c r="A84" s="69"/>
      <c r="B84" s="70"/>
      <c r="C84" s="70"/>
      <c r="D84" s="70"/>
      <c r="E84" s="70"/>
      <c r="F84" s="70"/>
      <c r="G84" s="70"/>
      <c r="H84" s="71"/>
      <c r="I84" s="49"/>
      <c r="J84" s="50"/>
      <c r="K84" s="50"/>
      <c r="L84" s="50"/>
      <c r="M84" s="51"/>
      <c r="N84" s="52"/>
      <c r="O84" s="52"/>
      <c r="P84" s="52"/>
      <c r="Q84" s="52"/>
      <c r="R84" s="52"/>
      <c r="S84" s="82"/>
      <c r="T84" s="52"/>
      <c r="U84" s="52"/>
      <c r="V84" s="52"/>
      <c r="W84" s="52"/>
      <c r="X84" s="52"/>
      <c r="Y84" s="52"/>
    </row>
    <row r="85" spans="1:25" ht="15.75">
      <c r="A85" s="46" t="s">
        <v>79</v>
      </c>
      <c r="B85" s="47"/>
      <c r="C85" s="47" t="s">
        <v>77</v>
      </c>
      <c r="D85" s="47" t="s">
        <v>78</v>
      </c>
      <c r="E85" s="47"/>
      <c r="F85" s="47"/>
      <c r="G85" s="48" t="s">
        <v>15</v>
      </c>
      <c r="H85" s="53" t="s">
        <v>16</v>
      </c>
      <c r="I85" s="49">
        <v>916790</v>
      </c>
      <c r="J85" s="50">
        <v>94.43</v>
      </c>
      <c r="K85" s="50">
        <f t="shared" si="39"/>
        <v>102.12604500000002</v>
      </c>
      <c r="L85" s="50">
        <f t="shared" si="28"/>
        <v>99.151500000000013</v>
      </c>
      <c r="M85" s="51">
        <f t="shared" si="29"/>
        <v>122.55125400000001</v>
      </c>
      <c r="N85" s="52">
        <v>127.84</v>
      </c>
      <c r="O85" s="52">
        <f t="shared" si="30"/>
        <v>153.40799999999999</v>
      </c>
      <c r="P85" s="52">
        <f t="shared" si="31"/>
        <v>131.67519999999999</v>
      </c>
      <c r="Q85" s="52">
        <f t="shared" si="32"/>
        <v>158.01023999999998</v>
      </c>
      <c r="R85" s="52">
        <f t="shared" si="33"/>
        <v>138.25896</v>
      </c>
      <c r="S85" s="82">
        <f t="shared" si="34"/>
        <v>165.910752</v>
      </c>
      <c r="T85" s="52">
        <f t="shared" si="35"/>
        <v>142.4067288</v>
      </c>
      <c r="U85" s="52">
        <f t="shared" si="36"/>
        <v>170.88807455999998</v>
      </c>
      <c r="V85" s="52">
        <f t="shared" si="37"/>
        <v>149.52706523999998</v>
      </c>
      <c r="W85" s="52">
        <f t="shared" si="38"/>
        <v>179.43247828799997</v>
      </c>
      <c r="X85" s="52">
        <f>V85*0.1+V85</f>
        <v>164.47977176399999</v>
      </c>
      <c r="Y85" s="52">
        <f t="shared" ref="Y85:Y144" si="40">X85*1.2</f>
        <v>197.3757261168</v>
      </c>
    </row>
    <row r="86" spans="1:25" ht="15.75">
      <c r="A86" s="46" t="s">
        <v>80</v>
      </c>
      <c r="B86" s="47"/>
      <c r="C86" s="47" t="s">
        <v>77</v>
      </c>
      <c r="D86" s="47" t="s">
        <v>78</v>
      </c>
      <c r="E86" s="47"/>
      <c r="F86" s="47"/>
      <c r="G86" s="48" t="s">
        <v>12</v>
      </c>
      <c r="H86" s="53" t="s">
        <v>16</v>
      </c>
      <c r="I86" s="49">
        <v>960873</v>
      </c>
      <c r="J86" s="50">
        <v>98.97</v>
      </c>
      <c r="K86" s="50">
        <f t="shared" si="39"/>
        <v>107.03605499999999</v>
      </c>
      <c r="L86" s="50">
        <f t="shared" si="28"/>
        <v>103.91849999999999</v>
      </c>
      <c r="M86" s="51">
        <f t="shared" si="29"/>
        <v>128.44326599999999</v>
      </c>
      <c r="N86" s="52">
        <v>133.97999999999999</v>
      </c>
      <c r="O86" s="52">
        <f t="shared" si="30"/>
        <v>160.77599999999998</v>
      </c>
      <c r="P86" s="52">
        <f t="shared" si="31"/>
        <v>137.99939999999998</v>
      </c>
      <c r="Q86" s="52">
        <f t="shared" si="32"/>
        <v>165.59927999999996</v>
      </c>
      <c r="R86" s="52">
        <f t="shared" si="33"/>
        <v>144.89936999999998</v>
      </c>
      <c r="S86" s="82">
        <f t="shared" si="34"/>
        <v>173.87924399999997</v>
      </c>
      <c r="T86" s="52">
        <f t="shared" si="35"/>
        <v>149.24635109999997</v>
      </c>
      <c r="U86" s="52">
        <f t="shared" si="36"/>
        <v>179.09562131999996</v>
      </c>
      <c r="V86" s="52">
        <f t="shared" si="37"/>
        <v>156.70866865499997</v>
      </c>
      <c r="W86" s="52">
        <f t="shared" si="38"/>
        <v>188.05040238599994</v>
      </c>
      <c r="X86" s="52">
        <f t="shared" ref="X86:X102" si="41">V86*0.1+V86</f>
        <v>172.37953552049996</v>
      </c>
      <c r="Y86" s="52">
        <f t="shared" si="40"/>
        <v>206.85544262459993</v>
      </c>
    </row>
    <row r="87" spans="1:25" s="20" customFormat="1" ht="15.75">
      <c r="A87" s="46" t="s">
        <v>80</v>
      </c>
      <c r="B87" s="47"/>
      <c r="C87" s="47" t="s">
        <v>77</v>
      </c>
      <c r="D87" s="47" t="s">
        <v>78</v>
      </c>
      <c r="E87" s="47"/>
      <c r="F87" s="47" t="s">
        <v>18</v>
      </c>
      <c r="G87" s="48" t="s">
        <v>15</v>
      </c>
      <c r="H87" s="53" t="s">
        <v>16</v>
      </c>
      <c r="I87" s="49">
        <v>916790</v>
      </c>
      <c r="J87" s="50">
        <v>94.42</v>
      </c>
      <c r="K87" s="50">
        <f t="shared" si="39"/>
        <v>102.11523000000001</v>
      </c>
      <c r="L87" s="50">
        <f t="shared" si="28"/>
        <v>99.141000000000005</v>
      </c>
      <c r="M87" s="51">
        <f t="shared" si="29"/>
        <v>122.53827600000001</v>
      </c>
      <c r="N87" s="52">
        <v>127.83</v>
      </c>
      <c r="O87" s="52">
        <f t="shared" si="30"/>
        <v>153.39599999999999</v>
      </c>
      <c r="P87" s="52">
        <f t="shared" si="31"/>
        <v>131.66489999999999</v>
      </c>
      <c r="Q87" s="52">
        <f t="shared" si="32"/>
        <v>157.99787999999998</v>
      </c>
      <c r="R87" s="52">
        <f t="shared" si="33"/>
        <v>138.24814499999999</v>
      </c>
      <c r="S87" s="82">
        <f t="shared" si="34"/>
        <v>165.897774</v>
      </c>
      <c r="T87" s="52">
        <f t="shared" si="35"/>
        <v>142.39558934999999</v>
      </c>
      <c r="U87" s="52">
        <f t="shared" si="36"/>
        <v>170.87470721999998</v>
      </c>
      <c r="V87" s="52">
        <f t="shared" si="37"/>
        <v>149.51536881749999</v>
      </c>
      <c r="W87" s="52">
        <f t="shared" si="38"/>
        <v>179.41844258099999</v>
      </c>
      <c r="X87" s="52">
        <f t="shared" si="41"/>
        <v>164.46690569924999</v>
      </c>
      <c r="Y87" s="52">
        <f t="shared" si="40"/>
        <v>197.36028683909998</v>
      </c>
    </row>
    <row r="88" spans="1:25" ht="15.75">
      <c r="A88" s="46" t="s">
        <v>151</v>
      </c>
      <c r="B88" s="47"/>
      <c r="C88" s="47" t="s">
        <v>77</v>
      </c>
      <c r="D88" s="47" t="s">
        <v>78</v>
      </c>
      <c r="E88" s="47"/>
      <c r="F88" s="47" t="s">
        <v>18</v>
      </c>
      <c r="G88" s="48" t="s">
        <v>12</v>
      </c>
      <c r="H88" s="53" t="s">
        <v>16</v>
      </c>
      <c r="I88" s="49">
        <v>960873</v>
      </c>
      <c r="J88" s="50">
        <v>98.97</v>
      </c>
      <c r="K88" s="50">
        <f t="shared" si="39"/>
        <v>107.03605499999999</v>
      </c>
      <c r="L88" s="50">
        <f t="shared" si="28"/>
        <v>103.91849999999999</v>
      </c>
      <c r="M88" s="51">
        <f t="shared" si="29"/>
        <v>128.44326599999999</v>
      </c>
      <c r="N88" s="52">
        <v>133.97999999999999</v>
      </c>
      <c r="O88" s="52">
        <f t="shared" si="30"/>
        <v>160.77599999999998</v>
      </c>
      <c r="P88" s="52">
        <f t="shared" si="31"/>
        <v>137.99939999999998</v>
      </c>
      <c r="Q88" s="52">
        <f t="shared" si="32"/>
        <v>165.59927999999996</v>
      </c>
      <c r="R88" s="52">
        <f t="shared" si="33"/>
        <v>144.89936999999998</v>
      </c>
      <c r="S88" s="82">
        <f t="shared" si="34"/>
        <v>173.87924399999997</v>
      </c>
      <c r="T88" s="52">
        <f t="shared" si="35"/>
        <v>149.24635109999997</v>
      </c>
      <c r="U88" s="52">
        <f t="shared" si="36"/>
        <v>179.09562131999996</v>
      </c>
      <c r="V88" s="52">
        <f t="shared" si="37"/>
        <v>156.70866865499997</v>
      </c>
      <c r="W88" s="52">
        <f t="shared" si="38"/>
        <v>188.05040238599994</v>
      </c>
      <c r="X88" s="52">
        <f t="shared" si="41"/>
        <v>172.37953552049996</v>
      </c>
      <c r="Y88" s="52">
        <f t="shared" si="40"/>
        <v>206.85544262459993</v>
      </c>
    </row>
    <row r="89" spans="1:25" ht="15.75">
      <c r="A89" s="46" t="s">
        <v>152</v>
      </c>
      <c r="B89" s="47"/>
      <c r="C89" s="47" t="s">
        <v>77</v>
      </c>
      <c r="D89" s="47" t="s">
        <v>78</v>
      </c>
      <c r="E89" s="47" t="s">
        <v>33</v>
      </c>
      <c r="F89" s="47"/>
      <c r="G89" s="48" t="s">
        <v>12</v>
      </c>
      <c r="H89" s="53" t="s">
        <v>16</v>
      </c>
      <c r="I89" s="49">
        <v>960873</v>
      </c>
      <c r="J89" s="50">
        <v>98.97</v>
      </c>
      <c r="K89" s="50">
        <f t="shared" si="39"/>
        <v>107.03605499999999</v>
      </c>
      <c r="L89" s="50">
        <f t="shared" si="28"/>
        <v>103.91849999999999</v>
      </c>
      <c r="M89" s="51">
        <f t="shared" si="29"/>
        <v>128.44326599999999</v>
      </c>
      <c r="N89" s="52">
        <v>133.97999999999999</v>
      </c>
      <c r="O89" s="52">
        <f t="shared" si="30"/>
        <v>160.77599999999998</v>
      </c>
      <c r="P89" s="52">
        <f t="shared" si="31"/>
        <v>137.99939999999998</v>
      </c>
      <c r="Q89" s="52">
        <f t="shared" si="32"/>
        <v>165.59927999999996</v>
      </c>
      <c r="R89" s="52">
        <f t="shared" si="33"/>
        <v>144.89936999999998</v>
      </c>
      <c r="S89" s="82">
        <f t="shared" si="34"/>
        <v>173.87924399999997</v>
      </c>
      <c r="T89" s="52">
        <f t="shared" si="35"/>
        <v>149.24635109999997</v>
      </c>
      <c r="U89" s="52">
        <f t="shared" si="36"/>
        <v>179.09562131999996</v>
      </c>
      <c r="V89" s="52">
        <f t="shared" si="37"/>
        <v>156.70866865499997</v>
      </c>
      <c r="W89" s="52">
        <f t="shared" si="38"/>
        <v>188.05040238599994</v>
      </c>
      <c r="X89" s="52">
        <f t="shared" si="41"/>
        <v>172.37953552049996</v>
      </c>
      <c r="Y89" s="52">
        <f t="shared" si="40"/>
        <v>206.85544262459993</v>
      </c>
    </row>
    <row r="90" spans="1:25" ht="15.75">
      <c r="A90" s="46" t="s">
        <v>84</v>
      </c>
      <c r="B90" s="47"/>
      <c r="C90" s="47" t="s">
        <v>77</v>
      </c>
      <c r="D90" s="47" t="s">
        <v>78</v>
      </c>
      <c r="E90" s="47" t="s">
        <v>25</v>
      </c>
      <c r="F90" s="47" t="s">
        <v>18</v>
      </c>
      <c r="G90" s="48" t="s">
        <v>12</v>
      </c>
      <c r="H90" s="53" t="s">
        <v>16</v>
      </c>
      <c r="I90" s="49">
        <v>960873</v>
      </c>
      <c r="J90" s="50">
        <v>98.97</v>
      </c>
      <c r="K90" s="50">
        <f t="shared" si="39"/>
        <v>107.03605499999999</v>
      </c>
      <c r="L90" s="50">
        <f t="shared" si="28"/>
        <v>103.91849999999999</v>
      </c>
      <c r="M90" s="51">
        <f t="shared" si="29"/>
        <v>128.44326599999999</v>
      </c>
      <c r="N90" s="52">
        <v>133.97999999999999</v>
      </c>
      <c r="O90" s="52">
        <f t="shared" si="30"/>
        <v>160.77599999999998</v>
      </c>
      <c r="P90" s="52">
        <f t="shared" si="31"/>
        <v>137.99939999999998</v>
      </c>
      <c r="Q90" s="52">
        <f t="shared" si="32"/>
        <v>165.59927999999996</v>
      </c>
      <c r="R90" s="52">
        <f t="shared" si="33"/>
        <v>144.89936999999998</v>
      </c>
      <c r="S90" s="82">
        <f t="shared" si="34"/>
        <v>173.87924399999997</v>
      </c>
      <c r="T90" s="52">
        <f t="shared" si="35"/>
        <v>149.24635109999997</v>
      </c>
      <c r="U90" s="52">
        <f t="shared" si="36"/>
        <v>179.09562131999996</v>
      </c>
      <c r="V90" s="52">
        <f t="shared" si="37"/>
        <v>156.70866865499997</v>
      </c>
      <c r="W90" s="52">
        <f t="shared" si="38"/>
        <v>188.05040238599994</v>
      </c>
      <c r="X90" s="52">
        <f t="shared" si="41"/>
        <v>172.37953552049996</v>
      </c>
      <c r="Y90" s="52">
        <f t="shared" si="40"/>
        <v>206.85544262459993</v>
      </c>
    </row>
    <row r="91" spans="1:25" ht="15.75">
      <c r="A91" s="46" t="s">
        <v>82</v>
      </c>
      <c r="B91" s="47"/>
      <c r="C91" s="47" t="s">
        <v>77</v>
      </c>
      <c r="D91" s="47" t="s">
        <v>78</v>
      </c>
      <c r="E91" s="47"/>
      <c r="F91" s="47" t="s">
        <v>39</v>
      </c>
      <c r="G91" s="48" t="s">
        <v>12</v>
      </c>
      <c r="H91" s="53" t="s">
        <v>16</v>
      </c>
      <c r="I91" s="49">
        <v>960873</v>
      </c>
      <c r="J91" s="50">
        <v>98.97</v>
      </c>
      <c r="K91" s="50">
        <f t="shared" si="39"/>
        <v>107.03605499999999</v>
      </c>
      <c r="L91" s="50">
        <f t="shared" si="28"/>
        <v>103.91849999999999</v>
      </c>
      <c r="M91" s="51">
        <f t="shared" si="29"/>
        <v>128.44326599999999</v>
      </c>
      <c r="N91" s="52">
        <v>133.97999999999999</v>
      </c>
      <c r="O91" s="52">
        <f t="shared" si="30"/>
        <v>160.77599999999998</v>
      </c>
      <c r="P91" s="52">
        <f t="shared" si="31"/>
        <v>137.99939999999998</v>
      </c>
      <c r="Q91" s="52">
        <f t="shared" si="32"/>
        <v>165.59927999999996</v>
      </c>
      <c r="R91" s="52">
        <f t="shared" si="33"/>
        <v>144.89936999999998</v>
      </c>
      <c r="S91" s="82">
        <f t="shared" si="34"/>
        <v>173.87924399999997</v>
      </c>
      <c r="T91" s="52">
        <f t="shared" si="35"/>
        <v>149.24635109999997</v>
      </c>
      <c r="U91" s="52">
        <f t="shared" si="36"/>
        <v>179.09562131999996</v>
      </c>
      <c r="V91" s="52">
        <f t="shared" si="37"/>
        <v>156.70866865499997</v>
      </c>
      <c r="W91" s="52">
        <f t="shared" si="38"/>
        <v>188.05040238599994</v>
      </c>
      <c r="X91" s="52">
        <f t="shared" si="41"/>
        <v>172.37953552049996</v>
      </c>
      <c r="Y91" s="52">
        <f t="shared" si="40"/>
        <v>206.85544262459993</v>
      </c>
    </row>
    <row r="92" spans="1:25" ht="15.75">
      <c r="A92" s="46" t="s">
        <v>81</v>
      </c>
      <c r="B92" s="47"/>
      <c r="C92" s="47" t="s">
        <v>77</v>
      </c>
      <c r="D92" s="47" t="s">
        <v>78</v>
      </c>
      <c r="E92" s="47"/>
      <c r="F92" s="47"/>
      <c r="G92" s="48" t="s">
        <v>27</v>
      </c>
      <c r="H92" s="53" t="s">
        <v>16</v>
      </c>
      <c r="I92" s="49">
        <v>960873</v>
      </c>
      <c r="J92" s="50">
        <v>98.97</v>
      </c>
      <c r="K92" s="50">
        <f t="shared" si="39"/>
        <v>107.03605499999999</v>
      </c>
      <c r="L92" s="50">
        <f t="shared" si="28"/>
        <v>103.91849999999999</v>
      </c>
      <c r="M92" s="51">
        <f t="shared" si="29"/>
        <v>128.44326599999999</v>
      </c>
      <c r="N92" s="52">
        <v>133.97999999999999</v>
      </c>
      <c r="O92" s="52">
        <f t="shared" si="30"/>
        <v>160.77599999999998</v>
      </c>
      <c r="P92" s="52">
        <f t="shared" si="31"/>
        <v>137.99939999999998</v>
      </c>
      <c r="Q92" s="52">
        <f t="shared" si="32"/>
        <v>165.59927999999996</v>
      </c>
      <c r="R92" s="52">
        <f t="shared" si="33"/>
        <v>144.89936999999998</v>
      </c>
      <c r="S92" s="82">
        <f t="shared" si="34"/>
        <v>173.87924399999997</v>
      </c>
      <c r="T92" s="52">
        <f t="shared" si="35"/>
        <v>149.24635109999997</v>
      </c>
      <c r="U92" s="52">
        <f t="shared" si="36"/>
        <v>179.09562131999996</v>
      </c>
      <c r="V92" s="52">
        <f t="shared" si="37"/>
        <v>156.70866865499997</v>
      </c>
      <c r="W92" s="52">
        <f t="shared" si="38"/>
        <v>188.05040238599994</v>
      </c>
      <c r="X92" s="52">
        <f t="shared" si="41"/>
        <v>172.37953552049996</v>
      </c>
      <c r="Y92" s="52">
        <f t="shared" si="40"/>
        <v>206.85544262459993</v>
      </c>
    </row>
    <row r="93" spans="1:25" ht="15.75">
      <c r="A93" s="46" t="s">
        <v>88</v>
      </c>
      <c r="B93" s="47"/>
      <c r="C93" s="47" t="s">
        <v>77</v>
      </c>
      <c r="D93" s="47" t="s">
        <v>78</v>
      </c>
      <c r="E93" s="47" t="s">
        <v>33</v>
      </c>
      <c r="F93" s="47" t="s">
        <v>32</v>
      </c>
      <c r="G93" s="48" t="s">
        <v>12</v>
      </c>
      <c r="H93" s="53" t="s">
        <v>16</v>
      </c>
      <c r="I93" s="49">
        <v>960873</v>
      </c>
      <c r="J93" s="50">
        <v>98.97</v>
      </c>
      <c r="K93" s="50">
        <f t="shared" si="39"/>
        <v>107.03605499999999</v>
      </c>
      <c r="L93" s="50">
        <f t="shared" si="28"/>
        <v>103.91849999999999</v>
      </c>
      <c r="M93" s="51">
        <f t="shared" si="29"/>
        <v>128.44326599999999</v>
      </c>
      <c r="N93" s="52">
        <v>133.97999999999999</v>
      </c>
      <c r="O93" s="52">
        <f t="shared" si="30"/>
        <v>160.77599999999998</v>
      </c>
      <c r="P93" s="52">
        <f t="shared" si="31"/>
        <v>137.99939999999998</v>
      </c>
      <c r="Q93" s="52">
        <f t="shared" si="32"/>
        <v>165.59927999999996</v>
      </c>
      <c r="R93" s="52">
        <f t="shared" si="33"/>
        <v>144.89936999999998</v>
      </c>
      <c r="S93" s="82">
        <f t="shared" si="34"/>
        <v>173.87924399999997</v>
      </c>
      <c r="T93" s="52">
        <f t="shared" si="35"/>
        <v>149.24635109999997</v>
      </c>
      <c r="U93" s="52">
        <f t="shared" si="36"/>
        <v>179.09562131999996</v>
      </c>
      <c r="V93" s="52">
        <f t="shared" si="37"/>
        <v>156.70866865499997</v>
      </c>
      <c r="W93" s="52">
        <f t="shared" si="38"/>
        <v>188.05040238599994</v>
      </c>
      <c r="X93" s="52">
        <f t="shared" si="41"/>
        <v>172.37953552049996</v>
      </c>
      <c r="Y93" s="52">
        <f t="shared" si="40"/>
        <v>206.85544262459993</v>
      </c>
    </row>
    <row r="94" spans="1:25" s="20" customFormat="1" ht="15.75">
      <c r="A94" s="46" t="s">
        <v>83</v>
      </c>
      <c r="B94" s="47"/>
      <c r="C94" s="47" t="s">
        <v>77</v>
      </c>
      <c r="D94" s="47" t="s">
        <v>78</v>
      </c>
      <c r="E94" s="47" t="s">
        <v>25</v>
      </c>
      <c r="F94" s="47"/>
      <c r="G94" s="48" t="s">
        <v>27</v>
      </c>
      <c r="H94" s="53" t="s">
        <v>16</v>
      </c>
      <c r="I94" s="49">
        <v>960873</v>
      </c>
      <c r="J94" s="50">
        <v>98.97</v>
      </c>
      <c r="K94" s="50">
        <f t="shared" si="39"/>
        <v>107.03605499999999</v>
      </c>
      <c r="L94" s="50">
        <f t="shared" si="28"/>
        <v>103.91849999999999</v>
      </c>
      <c r="M94" s="51">
        <f t="shared" si="29"/>
        <v>128.44326599999999</v>
      </c>
      <c r="N94" s="52">
        <v>133.97999999999999</v>
      </c>
      <c r="O94" s="52">
        <f t="shared" si="30"/>
        <v>160.77599999999998</v>
      </c>
      <c r="P94" s="52">
        <f t="shared" si="31"/>
        <v>137.99939999999998</v>
      </c>
      <c r="Q94" s="52">
        <f t="shared" si="32"/>
        <v>165.59927999999996</v>
      </c>
      <c r="R94" s="52">
        <f t="shared" si="33"/>
        <v>144.89936999999998</v>
      </c>
      <c r="S94" s="82">
        <f t="shared" si="34"/>
        <v>173.87924399999997</v>
      </c>
      <c r="T94" s="52">
        <f t="shared" si="35"/>
        <v>149.24635109999997</v>
      </c>
      <c r="U94" s="52">
        <f t="shared" si="36"/>
        <v>179.09562131999996</v>
      </c>
      <c r="V94" s="52">
        <f t="shared" si="37"/>
        <v>156.70866865499997</v>
      </c>
      <c r="W94" s="52">
        <f t="shared" si="38"/>
        <v>188.05040238599994</v>
      </c>
      <c r="X94" s="52">
        <f t="shared" si="41"/>
        <v>172.37953552049996</v>
      </c>
      <c r="Y94" s="52">
        <f t="shared" si="40"/>
        <v>206.85544262459993</v>
      </c>
    </row>
    <row r="95" spans="1:25" s="20" customFormat="1" ht="15.75">
      <c r="A95" s="46" t="s">
        <v>84</v>
      </c>
      <c r="B95" s="47"/>
      <c r="C95" s="47" t="s">
        <v>77</v>
      </c>
      <c r="D95" s="47" t="s">
        <v>78</v>
      </c>
      <c r="E95" s="47"/>
      <c r="F95" s="47" t="s">
        <v>18</v>
      </c>
      <c r="G95" s="48" t="s">
        <v>27</v>
      </c>
      <c r="H95" s="53" t="s">
        <v>16</v>
      </c>
      <c r="I95" s="49">
        <v>960873</v>
      </c>
      <c r="J95" s="50">
        <v>98.97</v>
      </c>
      <c r="K95" s="50">
        <f t="shared" si="39"/>
        <v>107.03605499999999</v>
      </c>
      <c r="L95" s="50">
        <f t="shared" si="28"/>
        <v>103.91849999999999</v>
      </c>
      <c r="M95" s="51">
        <f t="shared" si="29"/>
        <v>128.44326599999999</v>
      </c>
      <c r="N95" s="52">
        <v>133.97999999999999</v>
      </c>
      <c r="O95" s="52">
        <f t="shared" si="30"/>
        <v>160.77599999999998</v>
      </c>
      <c r="P95" s="52">
        <f t="shared" si="31"/>
        <v>137.99939999999998</v>
      </c>
      <c r="Q95" s="52">
        <f t="shared" si="32"/>
        <v>165.59927999999996</v>
      </c>
      <c r="R95" s="52">
        <f t="shared" si="33"/>
        <v>144.89936999999998</v>
      </c>
      <c r="S95" s="82">
        <f t="shared" si="34"/>
        <v>173.87924399999997</v>
      </c>
      <c r="T95" s="52">
        <f t="shared" si="35"/>
        <v>149.24635109999997</v>
      </c>
      <c r="U95" s="52">
        <f t="shared" si="36"/>
        <v>179.09562131999996</v>
      </c>
      <c r="V95" s="52">
        <f t="shared" si="37"/>
        <v>156.70866865499997</v>
      </c>
      <c r="W95" s="52">
        <f t="shared" si="38"/>
        <v>188.05040238599994</v>
      </c>
      <c r="X95" s="52">
        <f t="shared" si="41"/>
        <v>172.37953552049996</v>
      </c>
      <c r="Y95" s="52">
        <f t="shared" si="40"/>
        <v>206.85544262459993</v>
      </c>
    </row>
    <row r="96" spans="1:25" s="20" customFormat="1" ht="15.75">
      <c r="A96" s="46" t="s">
        <v>85</v>
      </c>
      <c r="B96" s="47"/>
      <c r="C96" s="47" t="s">
        <v>77</v>
      </c>
      <c r="D96" s="47" t="s">
        <v>78</v>
      </c>
      <c r="E96" s="47" t="s">
        <v>17</v>
      </c>
      <c r="F96" s="47" t="s">
        <v>26</v>
      </c>
      <c r="G96" s="48" t="s">
        <v>27</v>
      </c>
      <c r="H96" s="53" t="s">
        <v>16</v>
      </c>
      <c r="I96" s="49">
        <v>960873</v>
      </c>
      <c r="J96" s="50">
        <v>98.97</v>
      </c>
      <c r="K96" s="50">
        <f t="shared" si="39"/>
        <v>107.03605499999999</v>
      </c>
      <c r="L96" s="50">
        <f t="shared" si="28"/>
        <v>103.91849999999999</v>
      </c>
      <c r="M96" s="51">
        <f t="shared" si="29"/>
        <v>128.44326599999999</v>
      </c>
      <c r="N96" s="52">
        <v>133.97999999999999</v>
      </c>
      <c r="O96" s="52">
        <f t="shared" si="30"/>
        <v>160.77599999999998</v>
      </c>
      <c r="P96" s="52">
        <f t="shared" si="31"/>
        <v>137.99939999999998</v>
      </c>
      <c r="Q96" s="52">
        <f t="shared" si="32"/>
        <v>165.59927999999996</v>
      </c>
      <c r="R96" s="52">
        <f t="shared" si="33"/>
        <v>144.89936999999998</v>
      </c>
      <c r="S96" s="82">
        <f t="shared" si="34"/>
        <v>173.87924399999997</v>
      </c>
      <c r="T96" s="52">
        <f t="shared" si="35"/>
        <v>149.24635109999997</v>
      </c>
      <c r="U96" s="52">
        <f t="shared" si="36"/>
        <v>179.09562131999996</v>
      </c>
      <c r="V96" s="52">
        <f t="shared" si="37"/>
        <v>156.70866865499997</v>
      </c>
      <c r="W96" s="52">
        <f t="shared" si="38"/>
        <v>188.05040238599994</v>
      </c>
      <c r="X96" s="52">
        <f t="shared" si="41"/>
        <v>172.37953552049996</v>
      </c>
      <c r="Y96" s="52">
        <f t="shared" si="40"/>
        <v>206.85544262459993</v>
      </c>
    </row>
    <row r="97" spans="1:25" s="20" customFormat="1" ht="15.75">
      <c r="A97" s="46" t="s">
        <v>86</v>
      </c>
      <c r="B97" s="47"/>
      <c r="C97" s="47" t="s">
        <v>77</v>
      </c>
      <c r="D97" s="47" t="s">
        <v>78</v>
      </c>
      <c r="E97" s="47"/>
      <c r="F97" s="47" t="s">
        <v>26</v>
      </c>
      <c r="G97" s="48" t="s">
        <v>27</v>
      </c>
      <c r="H97" s="53" t="s">
        <v>16</v>
      </c>
      <c r="I97" s="49">
        <v>962790</v>
      </c>
      <c r="J97" s="50">
        <v>99.17</v>
      </c>
      <c r="K97" s="50">
        <f t="shared" si="39"/>
        <v>107.25235500000001</v>
      </c>
      <c r="L97" s="50">
        <f t="shared" si="28"/>
        <v>104.1285</v>
      </c>
      <c r="M97" s="51">
        <f t="shared" si="29"/>
        <v>128.70282600000002</v>
      </c>
      <c r="N97" s="52">
        <v>134.25</v>
      </c>
      <c r="O97" s="52">
        <f t="shared" si="30"/>
        <v>161.1</v>
      </c>
      <c r="P97" s="52">
        <f t="shared" si="31"/>
        <v>138.2775</v>
      </c>
      <c r="Q97" s="52">
        <f t="shared" si="32"/>
        <v>165.93299999999999</v>
      </c>
      <c r="R97" s="52">
        <f t="shared" si="33"/>
        <v>145.19137499999999</v>
      </c>
      <c r="S97" s="82">
        <f t="shared" si="34"/>
        <v>174.22964999999999</v>
      </c>
      <c r="T97" s="52">
        <f t="shared" si="35"/>
        <v>149.54711624999999</v>
      </c>
      <c r="U97" s="52">
        <f t="shared" si="36"/>
        <v>179.45653949999999</v>
      </c>
      <c r="V97" s="52">
        <f t="shared" si="37"/>
        <v>157.0244720625</v>
      </c>
      <c r="W97" s="52">
        <f t="shared" si="38"/>
        <v>188.42936647499999</v>
      </c>
      <c r="X97" s="52">
        <f t="shared" si="41"/>
        <v>172.72691926875001</v>
      </c>
      <c r="Y97" s="52">
        <f t="shared" si="40"/>
        <v>207.27230312250001</v>
      </c>
    </row>
    <row r="98" spans="1:25" s="20" customFormat="1" ht="15.75">
      <c r="A98" s="46" t="s">
        <v>87</v>
      </c>
      <c r="B98" s="47"/>
      <c r="C98" s="47" t="s">
        <v>77</v>
      </c>
      <c r="D98" s="47" t="s">
        <v>78</v>
      </c>
      <c r="E98" s="47" t="s">
        <v>42</v>
      </c>
      <c r="F98" s="47" t="s">
        <v>18</v>
      </c>
      <c r="G98" s="48" t="s">
        <v>12</v>
      </c>
      <c r="H98" s="53" t="s">
        <v>16</v>
      </c>
      <c r="I98" s="49">
        <v>960873</v>
      </c>
      <c r="J98" s="50">
        <v>98.97</v>
      </c>
      <c r="K98" s="50">
        <f t="shared" si="39"/>
        <v>107.03605499999999</v>
      </c>
      <c r="L98" s="50">
        <f t="shared" si="28"/>
        <v>103.91849999999999</v>
      </c>
      <c r="M98" s="51">
        <f t="shared" si="29"/>
        <v>128.44326599999999</v>
      </c>
      <c r="N98" s="52">
        <v>133.97999999999999</v>
      </c>
      <c r="O98" s="52">
        <f t="shared" si="30"/>
        <v>160.77599999999998</v>
      </c>
      <c r="P98" s="52">
        <f t="shared" si="31"/>
        <v>137.99939999999998</v>
      </c>
      <c r="Q98" s="52">
        <f t="shared" si="32"/>
        <v>165.59927999999996</v>
      </c>
      <c r="R98" s="52">
        <f t="shared" si="33"/>
        <v>144.89936999999998</v>
      </c>
      <c r="S98" s="82">
        <f t="shared" si="34"/>
        <v>173.87924399999997</v>
      </c>
      <c r="T98" s="52">
        <f t="shared" si="35"/>
        <v>149.24635109999997</v>
      </c>
      <c r="U98" s="52">
        <f t="shared" si="36"/>
        <v>179.09562131999996</v>
      </c>
      <c r="V98" s="52">
        <f t="shared" si="37"/>
        <v>156.70866865499997</v>
      </c>
      <c r="W98" s="52">
        <f t="shared" si="38"/>
        <v>188.05040238599994</v>
      </c>
      <c r="X98" s="52">
        <f t="shared" si="41"/>
        <v>172.37953552049996</v>
      </c>
      <c r="Y98" s="52">
        <f t="shared" si="40"/>
        <v>206.85544262459993</v>
      </c>
    </row>
    <row r="99" spans="1:25" s="20" customFormat="1" ht="15.75">
      <c r="A99" s="46" t="s">
        <v>88</v>
      </c>
      <c r="B99" s="47"/>
      <c r="C99" s="47" t="s">
        <v>77</v>
      </c>
      <c r="D99" s="47" t="s">
        <v>78</v>
      </c>
      <c r="E99" s="47" t="s">
        <v>17</v>
      </c>
      <c r="F99" s="47" t="s">
        <v>18</v>
      </c>
      <c r="G99" s="48" t="s">
        <v>27</v>
      </c>
      <c r="H99" s="53" t="s">
        <v>16</v>
      </c>
      <c r="I99" s="49">
        <v>960873</v>
      </c>
      <c r="J99" s="50">
        <v>98.97</v>
      </c>
      <c r="K99" s="50">
        <f t="shared" si="39"/>
        <v>107.03605499999999</v>
      </c>
      <c r="L99" s="50">
        <f t="shared" si="28"/>
        <v>103.91849999999999</v>
      </c>
      <c r="M99" s="51">
        <f t="shared" si="29"/>
        <v>128.44326599999999</v>
      </c>
      <c r="N99" s="52">
        <v>133.97999999999999</v>
      </c>
      <c r="O99" s="52">
        <f t="shared" si="30"/>
        <v>160.77599999999998</v>
      </c>
      <c r="P99" s="52">
        <f t="shared" si="31"/>
        <v>137.99939999999998</v>
      </c>
      <c r="Q99" s="52">
        <f t="shared" si="32"/>
        <v>165.59927999999996</v>
      </c>
      <c r="R99" s="52">
        <f t="shared" si="33"/>
        <v>144.89936999999998</v>
      </c>
      <c r="S99" s="82">
        <f t="shared" si="34"/>
        <v>173.87924399999997</v>
      </c>
      <c r="T99" s="52">
        <f t="shared" si="35"/>
        <v>149.24635109999997</v>
      </c>
      <c r="U99" s="52">
        <f t="shared" si="36"/>
        <v>179.09562131999996</v>
      </c>
      <c r="V99" s="52">
        <f t="shared" si="37"/>
        <v>156.70866865499997</v>
      </c>
      <c r="W99" s="52">
        <f t="shared" si="38"/>
        <v>188.05040238599994</v>
      </c>
      <c r="X99" s="52">
        <f t="shared" si="41"/>
        <v>172.37953552049996</v>
      </c>
      <c r="Y99" s="52">
        <f t="shared" si="40"/>
        <v>206.85544262459993</v>
      </c>
    </row>
    <row r="100" spans="1:25" ht="15.75">
      <c r="A100" s="46" t="s">
        <v>154</v>
      </c>
      <c r="B100" s="47"/>
      <c r="C100" s="47" t="s">
        <v>77</v>
      </c>
      <c r="D100" s="47" t="s">
        <v>78</v>
      </c>
      <c r="E100" s="47" t="s">
        <v>25</v>
      </c>
      <c r="F100" s="47" t="s">
        <v>32</v>
      </c>
      <c r="G100" s="48" t="s">
        <v>12</v>
      </c>
      <c r="H100" s="53" t="s">
        <v>16</v>
      </c>
      <c r="I100" s="49">
        <v>960873</v>
      </c>
      <c r="J100" s="50">
        <v>98.97</v>
      </c>
      <c r="K100" s="50">
        <f t="shared" si="39"/>
        <v>107.03605499999999</v>
      </c>
      <c r="L100" s="50">
        <f t="shared" si="28"/>
        <v>103.91849999999999</v>
      </c>
      <c r="M100" s="51">
        <f t="shared" si="29"/>
        <v>128.44326599999999</v>
      </c>
      <c r="N100" s="52">
        <v>133.97999999999999</v>
      </c>
      <c r="O100" s="52">
        <f t="shared" si="30"/>
        <v>160.77599999999998</v>
      </c>
      <c r="P100" s="52">
        <f t="shared" si="31"/>
        <v>137.99939999999998</v>
      </c>
      <c r="Q100" s="52">
        <f t="shared" si="32"/>
        <v>165.59927999999996</v>
      </c>
      <c r="R100" s="52">
        <f t="shared" si="33"/>
        <v>144.89936999999998</v>
      </c>
      <c r="S100" s="82">
        <f t="shared" si="34"/>
        <v>173.87924399999997</v>
      </c>
      <c r="T100" s="52">
        <f t="shared" si="35"/>
        <v>149.24635109999997</v>
      </c>
      <c r="U100" s="52">
        <f t="shared" si="36"/>
        <v>179.09562131999996</v>
      </c>
      <c r="V100" s="52">
        <f t="shared" si="37"/>
        <v>156.70866865499997</v>
      </c>
      <c r="W100" s="52">
        <f t="shared" si="38"/>
        <v>188.05040238599994</v>
      </c>
      <c r="X100" s="52">
        <f t="shared" si="41"/>
        <v>172.37953552049996</v>
      </c>
      <c r="Y100" s="52">
        <f t="shared" si="40"/>
        <v>206.85544262459993</v>
      </c>
    </row>
    <row r="101" spans="1:25" ht="15.75">
      <c r="A101" s="46" t="s">
        <v>86</v>
      </c>
      <c r="B101" s="47"/>
      <c r="C101" s="47" t="s">
        <v>77</v>
      </c>
      <c r="D101" s="47" t="s">
        <v>78</v>
      </c>
      <c r="E101" s="47" t="s">
        <v>33</v>
      </c>
      <c r="F101" s="47" t="s">
        <v>18</v>
      </c>
      <c r="G101" s="48" t="s">
        <v>12</v>
      </c>
      <c r="H101" s="53" t="s">
        <v>16</v>
      </c>
      <c r="I101" s="49">
        <v>960873</v>
      </c>
      <c r="J101" s="50">
        <v>98.97</v>
      </c>
      <c r="K101" s="50">
        <f t="shared" si="39"/>
        <v>107.03605499999999</v>
      </c>
      <c r="L101" s="50">
        <f t="shared" si="28"/>
        <v>103.91849999999999</v>
      </c>
      <c r="M101" s="51">
        <f t="shared" si="29"/>
        <v>128.44326599999999</v>
      </c>
      <c r="N101" s="52">
        <v>133.97999999999999</v>
      </c>
      <c r="O101" s="52">
        <f t="shared" si="30"/>
        <v>160.77599999999998</v>
      </c>
      <c r="P101" s="52">
        <f t="shared" si="31"/>
        <v>137.99939999999998</v>
      </c>
      <c r="Q101" s="52">
        <f t="shared" si="32"/>
        <v>165.59927999999996</v>
      </c>
      <c r="R101" s="52">
        <f t="shared" si="33"/>
        <v>144.89936999999998</v>
      </c>
      <c r="S101" s="82">
        <f t="shared" si="34"/>
        <v>173.87924399999997</v>
      </c>
      <c r="T101" s="52">
        <f t="shared" si="35"/>
        <v>149.24635109999997</v>
      </c>
      <c r="U101" s="52">
        <f t="shared" si="36"/>
        <v>179.09562131999996</v>
      </c>
      <c r="V101" s="52">
        <f t="shared" si="37"/>
        <v>156.70866865499997</v>
      </c>
      <c r="W101" s="52">
        <f t="shared" si="38"/>
        <v>188.05040238599994</v>
      </c>
      <c r="X101" s="52">
        <f t="shared" si="41"/>
        <v>172.37953552049996</v>
      </c>
      <c r="Y101" s="52">
        <f t="shared" si="40"/>
        <v>206.85544262459993</v>
      </c>
    </row>
    <row r="102" spans="1:25" ht="15.75">
      <c r="A102" s="46" t="s">
        <v>153</v>
      </c>
      <c r="B102" s="47"/>
      <c r="C102" s="47" t="s">
        <v>77</v>
      </c>
      <c r="D102" s="47" t="s">
        <v>78</v>
      </c>
      <c r="E102" s="47" t="s">
        <v>25</v>
      </c>
      <c r="F102" s="47"/>
      <c r="G102" s="48" t="s">
        <v>12</v>
      </c>
      <c r="H102" s="53" t="s">
        <v>16</v>
      </c>
      <c r="I102" s="49">
        <v>960873</v>
      </c>
      <c r="J102" s="50">
        <v>98.97</v>
      </c>
      <c r="K102" s="50">
        <f t="shared" si="39"/>
        <v>107.03605499999999</v>
      </c>
      <c r="L102" s="50">
        <f t="shared" si="28"/>
        <v>103.91849999999999</v>
      </c>
      <c r="M102" s="51">
        <f t="shared" si="29"/>
        <v>128.44326599999999</v>
      </c>
      <c r="N102" s="52">
        <v>133.97999999999999</v>
      </c>
      <c r="O102" s="52">
        <f t="shared" si="30"/>
        <v>160.77599999999998</v>
      </c>
      <c r="P102" s="52">
        <f t="shared" si="31"/>
        <v>137.99939999999998</v>
      </c>
      <c r="Q102" s="52">
        <f t="shared" si="32"/>
        <v>165.59927999999996</v>
      </c>
      <c r="R102" s="52">
        <f t="shared" si="33"/>
        <v>144.89936999999998</v>
      </c>
      <c r="S102" s="82">
        <f t="shared" si="34"/>
        <v>173.87924399999997</v>
      </c>
      <c r="T102" s="52">
        <f t="shared" si="35"/>
        <v>149.24635109999997</v>
      </c>
      <c r="U102" s="52">
        <f t="shared" si="36"/>
        <v>179.09562131999996</v>
      </c>
      <c r="V102" s="52">
        <f t="shared" si="37"/>
        <v>156.70866865499997</v>
      </c>
      <c r="W102" s="52">
        <f t="shared" si="38"/>
        <v>188.05040238599994</v>
      </c>
      <c r="X102" s="52">
        <f t="shared" si="41"/>
        <v>172.37953552049996</v>
      </c>
      <c r="Y102" s="52">
        <f t="shared" si="40"/>
        <v>206.85544262459993</v>
      </c>
    </row>
    <row r="103" spans="1:25" ht="15.75">
      <c r="A103" s="72"/>
      <c r="B103" s="73"/>
      <c r="C103" s="73"/>
      <c r="D103" s="73"/>
      <c r="E103" s="73"/>
      <c r="F103" s="73"/>
      <c r="G103" s="73"/>
      <c r="H103" s="74"/>
      <c r="I103" s="49"/>
      <c r="J103" s="50"/>
      <c r="K103" s="50"/>
      <c r="L103" s="50"/>
      <c r="M103" s="51"/>
      <c r="N103" s="52"/>
      <c r="O103" s="52"/>
      <c r="P103" s="52"/>
      <c r="Q103" s="52"/>
      <c r="R103" s="52"/>
      <c r="S103" s="82"/>
      <c r="T103" s="52"/>
      <c r="U103" s="52"/>
      <c r="V103" s="52"/>
      <c r="W103" s="52"/>
      <c r="X103" s="52"/>
      <c r="Y103" s="52"/>
    </row>
    <row r="104" spans="1:25" ht="15.75">
      <c r="A104" s="46" t="s">
        <v>92</v>
      </c>
      <c r="B104" s="47" t="s">
        <v>89</v>
      </c>
      <c r="C104" s="47" t="s">
        <v>90</v>
      </c>
      <c r="D104" s="47" t="s">
        <v>91</v>
      </c>
      <c r="E104" s="47"/>
      <c r="F104" s="47"/>
      <c r="G104" s="48" t="s">
        <v>15</v>
      </c>
      <c r="H104" s="53" t="s">
        <v>16</v>
      </c>
      <c r="I104" s="49">
        <v>961352</v>
      </c>
      <c r="J104" s="50">
        <v>99.02</v>
      </c>
      <c r="K104" s="50">
        <f t="shared" si="39"/>
        <v>107.09013</v>
      </c>
      <c r="L104" s="50">
        <f t="shared" si="28"/>
        <v>103.971</v>
      </c>
      <c r="M104" s="51">
        <f t="shared" si="29"/>
        <v>128.50815599999999</v>
      </c>
      <c r="N104" s="52">
        <v>134.05000000000001</v>
      </c>
      <c r="O104" s="52">
        <f t="shared" si="30"/>
        <v>160.86000000000001</v>
      </c>
      <c r="P104" s="52">
        <f t="shared" si="31"/>
        <v>138.07150000000001</v>
      </c>
      <c r="Q104" s="52">
        <f t="shared" si="32"/>
        <v>165.6858</v>
      </c>
      <c r="R104" s="52">
        <f t="shared" si="33"/>
        <v>144.975075</v>
      </c>
      <c r="S104" s="82">
        <f t="shared" si="34"/>
        <v>173.97009</v>
      </c>
      <c r="T104" s="52">
        <f t="shared" si="35"/>
        <v>149.32432725000001</v>
      </c>
      <c r="U104" s="52">
        <f t="shared" si="36"/>
        <v>179.18919270000001</v>
      </c>
      <c r="V104" s="52">
        <f t="shared" si="37"/>
        <v>156.79054361250002</v>
      </c>
      <c r="W104" s="52">
        <f t="shared" si="38"/>
        <v>188.14865233500001</v>
      </c>
      <c r="X104" s="52">
        <f>V104*0.1+V104</f>
        <v>172.46959797375001</v>
      </c>
      <c r="Y104" s="52">
        <f t="shared" ref="Y104:Y163" si="42">X104*1.2</f>
        <v>206.96351756850001</v>
      </c>
    </row>
    <row r="105" spans="1:25" ht="15.75">
      <c r="A105" s="46" t="s">
        <v>93</v>
      </c>
      <c r="B105" s="47" t="s">
        <v>89</v>
      </c>
      <c r="C105" s="47" t="s">
        <v>90</v>
      </c>
      <c r="D105" s="47" t="s">
        <v>91</v>
      </c>
      <c r="E105" s="47"/>
      <c r="F105" s="47"/>
      <c r="G105" s="48" t="s">
        <v>12</v>
      </c>
      <c r="H105" s="53" t="s">
        <v>16</v>
      </c>
      <c r="I105" s="49">
        <v>991540</v>
      </c>
      <c r="J105" s="50">
        <v>102.13</v>
      </c>
      <c r="K105" s="50">
        <f t="shared" si="39"/>
        <v>110.45359499999999</v>
      </c>
      <c r="L105" s="50">
        <f t="shared" si="28"/>
        <v>107.23649999999999</v>
      </c>
      <c r="M105" s="51">
        <f t="shared" si="29"/>
        <v>132.54431399999999</v>
      </c>
      <c r="N105" s="52">
        <v>138.27000000000001</v>
      </c>
      <c r="O105" s="52">
        <f t="shared" si="30"/>
        <v>165.92400000000001</v>
      </c>
      <c r="P105" s="52">
        <f t="shared" si="31"/>
        <v>142.41810000000001</v>
      </c>
      <c r="Q105" s="52">
        <f t="shared" si="32"/>
        <v>170.90172000000001</v>
      </c>
      <c r="R105" s="52">
        <f t="shared" si="33"/>
        <v>149.539005</v>
      </c>
      <c r="S105" s="82">
        <f t="shared" si="34"/>
        <v>179.44680600000001</v>
      </c>
      <c r="T105" s="52">
        <f t="shared" si="35"/>
        <v>154.02517515</v>
      </c>
      <c r="U105" s="52">
        <f t="shared" si="36"/>
        <v>184.83021017999999</v>
      </c>
      <c r="V105" s="52">
        <f t="shared" si="37"/>
        <v>161.7264339075</v>
      </c>
      <c r="W105" s="52">
        <f t="shared" si="38"/>
        <v>194.07172068899999</v>
      </c>
      <c r="X105" s="52">
        <f t="shared" ref="X105:X110" si="43">V105*0.1+V105</f>
        <v>177.89907729825001</v>
      </c>
      <c r="Y105" s="52">
        <f t="shared" si="42"/>
        <v>213.47889275790001</v>
      </c>
    </row>
    <row r="106" spans="1:25" ht="15.75">
      <c r="A106" s="46" t="s">
        <v>155</v>
      </c>
      <c r="B106" s="47" t="s">
        <v>89</v>
      </c>
      <c r="C106" s="47" t="s">
        <v>90</v>
      </c>
      <c r="D106" s="47" t="s">
        <v>91</v>
      </c>
      <c r="E106" s="47" t="s">
        <v>17</v>
      </c>
      <c r="F106" s="47" t="s">
        <v>26</v>
      </c>
      <c r="G106" s="48" t="s">
        <v>12</v>
      </c>
      <c r="H106" s="53" t="s">
        <v>16</v>
      </c>
      <c r="I106" s="49">
        <v>991540</v>
      </c>
      <c r="J106" s="50">
        <v>102.13</v>
      </c>
      <c r="K106" s="50">
        <f t="shared" si="39"/>
        <v>110.45359499999999</v>
      </c>
      <c r="L106" s="50">
        <f t="shared" si="28"/>
        <v>107.23649999999999</v>
      </c>
      <c r="M106" s="51">
        <f t="shared" si="29"/>
        <v>132.54431399999999</v>
      </c>
      <c r="N106" s="52">
        <v>138.27000000000001</v>
      </c>
      <c r="O106" s="52">
        <f t="shared" si="30"/>
        <v>165.92400000000001</v>
      </c>
      <c r="P106" s="52">
        <f t="shared" si="31"/>
        <v>142.41810000000001</v>
      </c>
      <c r="Q106" s="52">
        <f t="shared" si="32"/>
        <v>170.90172000000001</v>
      </c>
      <c r="R106" s="52">
        <f t="shared" si="33"/>
        <v>149.539005</v>
      </c>
      <c r="S106" s="82">
        <f t="shared" si="34"/>
        <v>179.44680600000001</v>
      </c>
      <c r="T106" s="52">
        <f t="shared" si="35"/>
        <v>154.02517515</v>
      </c>
      <c r="U106" s="52">
        <f t="shared" si="36"/>
        <v>184.83021017999999</v>
      </c>
      <c r="V106" s="52">
        <f t="shared" si="37"/>
        <v>161.7264339075</v>
      </c>
      <c r="W106" s="52">
        <f t="shared" si="38"/>
        <v>194.07172068899999</v>
      </c>
      <c r="X106" s="52">
        <f t="shared" si="43"/>
        <v>177.89907729825001</v>
      </c>
      <c r="Y106" s="52">
        <f t="shared" si="42"/>
        <v>213.47889275790001</v>
      </c>
    </row>
    <row r="107" spans="1:25" s="20" customFormat="1" ht="15.75">
      <c r="A107" s="46" t="s">
        <v>94</v>
      </c>
      <c r="B107" s="47" t="s">
        <v>89</v>
      </c>
      <c r="C107" s="47" t="s">
        <v>90</v>
      </c>
      <c r="D107" s="47" t="s">
        <v>91</v>
      </c>
      <c r="E107" s="47" t="s">
        <v>33</v>
      </c>
      <c r="F107" s="47" t="s">
        <v>32</v>
      </c>
      <c r="G107" s="48" t="s">
        <v>15</v>
      </c>
      <c r="H107" s="53" t="s">
        <v>16</v>
      </c>
      <c r="I107" s="49">
        <v>961352</v>
      </c>
      <c r="J107" s="50">
        <v>99.02</v>
      </c>
      <c r="K107" s="50">
        <f t="shared" si="39"/>
        <v>107.09013</v>
      </c>
      <c r="L107" s="50">
        <f t="shared" si="28"/>
        <v>103.971</v>
      </c>
      <c r="M107" s="51">
        <f t="shared" si="29"/>
        <v>128.50815599999999</v>
      </c>
      <c r="N107" s="52">
        <v>134.05000000000001</v>
      </c>
      <c r="O107" s="52">
        <f t="shared" si="30"/>
        <v>160.86000000000001</v>
      </c>
      <c r="P107" s="52">
        <f t="shared" si="31"/>
        <v>138.07150000000001</v>
      </c>
      <c r="Q107" s="52">
        <f t="shared" si="32"/>
        <v>165.6858</v>
      </c>
      <c r="R107" s="52">
        <f t="shared" si="33"/>
        <v>144.975075</v>
      </c>
      <c r="S107" s="82">
        <f t="shared" si="34"/>
        <v>173.97009</v>
      </c>
      <c r="T107" s="52">
        <f t="shared" si="35"/>
        <v>149.32432725000001</v>
      </c>
      <c r="U107" s="52">
        <f t="shared" si="36"/>
        <v>179.18919270000001</v>
      </c>
      <c r="V107" s="52">
        <f t="shared" si="37"/>
        <v>156.79054361250002</v>
      </c>
      <c r="W107" s="52">
        <f t="shared" si="38"/>
        <v>188.14865233500001</v>
      </c>
      <c r="X107" s="52">
        <f t="shared" si="43"/>
        <v>172.46959797375001</v>
      </c>
      <c r="Y107" s="52">
        <f t="shared" si="42"/>
        <v>206.96351756850001</v>
      </c>
    </row>
    <row r="108" spans="1:25" ht="15.75">
      <c r="A108" s="46" t="s">
        <v>156</v>
      </c>
      <c r="B108" s="47" t="s">
        <v>89</v>
      </c>
      <c r="C108" s="47" t="s">
        <v>90</v>
      </c>
      <c r="D108" s="47" t="s">
        <v>91</v>
      </c>
      <c r="E108" s="47" t="s">
        <v>33</v>
      </c>
      <c r="F108" s="47" t="s">
        <v>26</v>
      </c>
      <c r="G108" s="48" t="s">
        <v>12</v>
      </c>
      <c r="H108" s="53" t="s">
        <v>16</v>
      </c>
      <c r="I108" s="49">
        <v>991540</v>
      </c>
      <c r="J108" s="50">
        <v>102.13</v>
      </c>
      <c r="K108" s="50">
        <f t="shared" si="39"/>
        <v>110.45359499999999</v>
      </c>
      <c r="L108" s="50">
        <f t="shared" si="28"/>
        <v>107.23649999999999</v>
      </c>
      <c r="M108" s="51">
        <f t="shared" si="29"/>
        <v>132.54431399999999</v>
      </c>
      <c r="N108" s="52">
        <v>138.27000000000001</v>
      </c>
      <c r="O108" s="52">
        <f t="shared" si="30"/>
        <v>165.92400000000001</v>
      </c>
      <c r="P108" s="52">
        <f t="shared" si="31"/>
        <v>142.41810000000001</v>
      </c>
      <c r="Q108" s="52">
        <f t="shared" si="32"/>
        <v>170.90172000000001</v>
      </c>
      <c r="R108" s="52">
        <f t="shared" si="33"/>
        <v>149.539005</v>
      </c>
      <c r="S108" s="82">
        <f t="shared" si="34"/>
        <v>179.44680600000001</v>
      </c>
      <c r="T108" s="52">
        <f t="shared" si="35"/>
        <v>154.02517515</v>
      </c>
      <c r="U108" s="52">
        <f t="shared" si="36"/>
        <v>184.83021017999999</v>
      </c>
      <c r="V108" s="52">
        <f t="shared" si="37"/>
        <v>161.7264339075</v>
      </c>
      <c r="W108" s="52">
        <f t="shared" si="38"/>
        <v>194.07172068899999</v>
      </c>
      <c r="X108" s="52">
        <f t="shared" si="43"/>
        <v>177.89907729825001</v>
      </c>
      <c r="Y108" s="52">
        <f t="shared" si="42"/>
        <v>213.47889275790001</v>
      </c>
    </row>
    <row r="109" spans="1:25" s="20" customFormat="1" ht="15.75">
      <c r="A109" s="46" t="s">
        <v>95</v>
      </c>
      <c r="B109" s="47" t="s">
        <v>89</v>
      </c>
      <c r="C109" s="47" t="s">
        <v>90</v>
      </c>
      <c r="D109" s="47" t="s">
        <v>91</v>
      </c>
      <c r="E109" s="47" t="s">
        <v>17</v>
      </c>
      <c r="F109" s="47" t="s">
        <v>18</v>
      </c>
      <c r="G109" s="48" t="s">
        <v>27</v>
      </c>
      <c r="H109" s="53" t="s">
        <v>16</v>
      </c>
      <c r="I109" s="49">
        <v>991540</v>
      </c>
      <c r="J109" s="50">
        <v>102.13</v>
      </c>
      <c r="K109" s="50">
        <f t="shared" si="39"/>
        <v>110.45359499999999</v>
      </c>
      <c r="L109" s="50">
        <f t="shared" si="28"/>
        <v>107.23649999999999</v>
      </c>
      <c r="M109" s="51">
        <f t="shared" si="29"/>
        <v>132.54431399999999</v>
      </c>
      <c r="N109" s="52">
        <v>138.27000000000001</v>
      </c>
      <c r="O109" s="52">
        <f t="shared" si="30"/>
        <v>165.92400000000001</v>
      </c>
      <c r="P109" s="52">
        <f t="shared" si="31"/>
        <v>142.41810000000001</v>
      </c>
      <c r="Q109" s="52">
        <f t="shared" si="32"/>
        <v>170.90172000000001</v>
      </c>
      <c r="R109" s="52">
        <f t="shared" si="33"/>
        <v>149.539005</v>
      </c>
      <c r="S109" s="82">
        <f t="shared" si="34"/>
        <v>179.44680600000001</v>
      </c>
      <c r="T109" s="52">
        <f t="shared" si="35"/>
        <v>154.02517515</v>
      </c>
      <c r="U109" s="52">
        <f t="shared" si="36"/>
        <v>184.83021017999999</v>
      </c>
      <c r="V109" s="52">
        <f t="shared" si="37"/>
        <v>161.7264339075</v>
      </c>
      <c r="W109" s="52">
        <f t="shared" si="38"/>
        <v>194.07172068899999</v>
      </c>
      <c r="X109" s="52">
        <f t="shared" si="43"/>
        <v>177.89907729825001</v>
      </c>
      <c r="Y109" s="52">
        <f t="shared" si="42"/>
        <v>213.47889275790001</v>
      </c>
    </row>
    <row r="110" spans="1:25" s="20" customFormat="1" ht="15.75">
      <c r="A110" s="46" t="s">
        <v>96</v>
      </c>
      <c r="B110" s="47" t="s">
        <v>89</v>
      </c>
      <c r="C110" s="47" t="s">
        <v>90</v>
      </c>
      <c r="D110" s="47" t="s">
        <v>91</v>
      </c>
      <c r="E110" s="47"/>
      <c r="F110" s="47" t="s">
        <v>18</v>
      </c>
      <c r="G110" s="48" t="s">
        <v>27</v>
      </c>
      <c r="H110" s="53" t="s">
        <v>16</v>
      </c>
      <c r="I110" s="49">
        <v>991540</v>
      </c>
      <c r="J110" s="50">
        <v>102.13</v>
      </c>
      <c r="K110" s="50">
        <f t="shared" si="39"/>
        <v>110.45359499999999</v>
      </c>
      <c r="L110" s="50">
        <f t="shared" si="28"/>
        <v>107.23649999999999</v>
      </c>
      <c r="M110" s="51">
        <f t="shared" si="29"/>
        <v>132.54431399999999</v>
      </c>
      <c r="N110" s="52">
        <v>138.27000000000001</v>
      </c>
      <c r="O110" s="52">
        <f t="shared" si="30"/>
        <v>165.92400000000001</v>
      </c>
      <c r="P110" s="52">
        <f t="shared" si="31"/>
        <v>142.41810000000001</v>
      </c>
      <c r="Q110" s="52">
        <f t="shared" si="32"/>
        <v>170.90172000000001</v>
      </c>
      <c r="R110" s="52">
        <f t="shared" si="33"/>
        <v>149.539005</v>
      </c>
      <c r="S110" s="82">
        <f t="shared" si="34"/>
        <v>179.44680600000001</v>
      </c>
      <c r="T110" s="52">
        <f t="shared" si="35"/>
        <v>154.02517515</v>
      </c>
      <c r="U110" s="52">
        <f t="shared" si="36"/>
        <v>184.83021017999999</v>
      </c>
      <c r="V110" s="52">
        <f t="shared" si="37"/>
        <v>161.7264339075</v>
      </c>
      <c r="W110" s="52">
        <f t="shared" si="38"/>
        <v>194.07172068899999</v>
      </c>
      <c r="X110" s="52">
        <f t="shared" si="43"/>
        <v>177.89907729825001</v>
      </c>
      <c r="Y110" s="52">
        <f t="shared" si="42"/>
        <v>213.47889275790001</v>
      </c>
    </row>
    <row r="111" spans="1:25" ht="15.75">
      <c r="A111" s="69"/>
      <c r="B111" s="70"/>
      <c r="C111" s="70"/>
      <c r="D111" s="70"/>
      <c r="E111" s="70"/>
      <c r="F111" s="70"/>
      <c r="G111" s="70"/>
      <c r="H111" s="71"/>
      <c r="I111" s="49"/>
      <c r="J111" s="50"/>
      <c r="K111" s="50"/>
      <c r="L111" s="50"/>
      <c r="M111" s="51"/>
      <c r="N111" s="52"/>
      <c r="O111" s="52"/>
      <c r="P111" s="52"/>
      <c r="Q111" s="52"/>
      <c r="R111" s="52"/>
      <c r="S111" s="82"/>
      <c r="T111" s="52"/>
      <c r="U111" s="52"/>
      <c r="V111" s="52"/>
      <c r="W111" s="52"/>
      <c r="X111" s="52"/>
      <c r="Y111" s="52"/>
    </row>
    <row r="112" spans="1:25" s="20" customFormat="1" ht="15.75">
      <c r="A112" s="46" t="s">
        <v>97</v>
      </c>
      <c r="B112" s="47" t="s">
        <v>98</v>
      </c>
      <c r="C112" s="47" t="s">
        <v>99</v>
      </c>
      <c r="D112" s="47" t="s">
        <v>100</v>
      </c>
      <c r="E112" s="47"/>
      <c r="F112" s="47"/>
      <c r="G112" s="48" t="s">
        <v>15</v>
      </c>
      <c r="H112" s="53" t="s">
        <v>16</v>
      </c>
      <c r="I112" s="49">
        <v>991540</v>
      </c>
      <c r="J112" s="50">
        <v>102.13</v>
      </c>
      <c r="K112" s="50">
        <f t="shared" si="39"/>
        <v>110.45359499999999</v>
      </c>
      <c r="L112" s="50">
        <f t="shared" si="28"/>
        <v>107.23649999999999</v>
      </c>
      <c r="M112" s="51">
        <f t="shared" si="29"/>
        <v>132.54431399999999</v>
      </c>
      <c r="N112" s="52">
        <v>138.27000000000001</v>
      </c>
      <c r="O112" s="52">
        <f t="shared" si="30"/>
        <v>165.92400000000001</v>
      </c>
      <c r="P112" s="52">
        <f t="shared" si="31"/>
        <v>142.41810000000001</v>
      </c>
      <c r="Q112" s="52">
        <f t="shared" si="32"/>
        <v>170.90172000000001</v>
      </c>
      <c r="R112" s="52">
        <f t="shared" si="33"/>
        <v>149.539005</v>
      </c>
      <c r="S112" s="82">
        <f t="shared" si="34"/>
        <v>179.44680600000001</v>
      </c>
      <c r="T112" s="52">
        <f t="shared" si="35"/>
        <v>154.02517515</v>
      </c>
      <c r="U112" s="52">
        <f t="shared" si="36"/>
        <v>184.83021017999999</v>
      </c>
      <c r="V112" s="52">
        <f t="shared" si="37"/>
        <v>161.7264339075</v>
      </c>
      <c r="W112" s="52">
        <f t="shared" si="38"/>
        <v>194.07172068899999</v>
      </c>
      <c r="X112" s="52">
        <f>V112*0.1+V112</f>
        <v>177.89907729825001</v>
      </c>
      <c r="Y112" s="52">
        <f t="shared" ref="Y112:Y171" si="44">X112*1.2</f>
        <v>213.47889275790001</v>
      </c>
    </row>
    <row r="113" spans="1:25" s="20" customFormat="1" ht="15.75">
      <c r="A113" s="46" t="s">
        <v>101</v>
      </c>
      <c r="B113" s="47" t="s">
        <v>98</v>
      </c>
      <c r="C113" s="47" t="s">
        <v>99</v>
      </c>
      <c r="D113" s="47" t="s">
        <v>100</v>
      </c>
      <c r="E113" s="47"/>
      <c r="F113" s="47"/>
      <c r="G113" s="48" t="s">
        <v>12</v>
      </c>
      <c r="H113" s="53" t="s">
        <v>16</v>
      </c>
      <c r="I113" s="49">
        <v>1021727</v>
      </c>
      <c r="J113" s="50">
        <v>105.24</v>
      </c>
      <c r="K113" s="50">
        <f t="shared" si="39"/>
        <v>113.81706</v>
      </c>
      <c r="L113" s="50">
        <f t="shared" si="28"/>
        <v>110.502</v>
      </c>
      <c r="M113" s="51">
        <f t="shared" si="29"/>
        <v>136.58047199999999</v>
      </c>
      <c r="N113" s="52">
        <v>142.47</v>
      </c>
      <c r="O113" s="52">
        <f t="shared" si="30"/>
        <v>170.964</v>
      </c>
      <c r="P113" s="52">
        <f t="shared" si="31"/>
        <v>146.7441</v>
      </c>
      <c r="Q113" s="52">
        <f t="shared" si="32"/>
        <v>176.09291999999999</v>
      </c>
      <c r="R113" s="52">
        <f t="shared" si="33"/>
        <v>154.08130500000001</v>
      </c>
      <c r="S113" s="82">
        <f t="shared" si="34"/>
        <v>184.89756600000001</v>
      </c>
      <c r="T113" s="52">
        <f t="shared" si="35"/>
        <v>158.70374415000001</v>
      </c>
      <c r="U113" s="52">
        <f t="shared" si="36"/>
        <v>190.44449298000001</v>
      </c>
      <c r="V113" s="52">
        <f t="shared" si="37"/>
        <v>166.63893135750001</v>
      </c>
      <c r="W113" s="52">
        <f t="shared" si="38"/>
        <v>199.96671762900002</v>
      </c>
      <c r="X113" s="52">
        <f t="shared" ref="X113:X120" si="45">V113*0.1+V113</f>
        <v>183.30282449325</v>
      </c>
      <c r="Y113" s="52">
        <f t="shared" si="44"/>
        <v>219.96338939189999</v>
      </c>
    </row>
    <row r="114" spans="1:25" s="20" customFormat="1" ht="15.75">
      <c r="A114" s="46" t="s">
        <v>102</v>
      </c>
      <c r="B114" s="47" t="s">
        <v>98</v>
      </c>
      <c r="C114" s="47" t="s">
        <v>99</v>
      </c>
      <c r="D114" s="47" t="s">
        <v>100</v>
      </c>
      <c r="E114" s="47"/>
      <c r="F114" s="47" t="s">
        <v>18</v>
      </c>
      <c r="G114" s="48" t="s">
        <v>12</v>
      </c>
      <c r="H114" s="53" t="s">
        <v>16</v>
      </c>
      <c r="I114" s="49">
        <v>1021727</v>
      </c>
      <c r="J114" s="50">
        <v>105.24</v>
      </c>
      <c r="K114" s="50">
        <f t="shared" si="39"/>
        <v>113.81706</v>
      </c>
      <c r="L114" s="50">
        <f t="shared" si="28"/>
        <v>110.502</v>
      </c>
      <c r="M114" s="51">
        <f t="shared" si="29"/>
        <v>136.58047199999999</v>
      </c>
      <c r="N114" s="52">
        <v>142.47</v>
      </c>
      <c r="O114" s="52">
        <f t="shared" si="30"/>
        <v>170.964</v>
      </c>
      <c r="P114" s="52">
        <f t="shared" si="31"/>
        <v>146.7441</v>
      </c>
      <c r="Q114" s="52">
        <f t="shared" si="32"/>
        <v>176.09291999999999</v>
      </c>
      <c r="R114" s="52">
        <f t="shared" si="33"/>
        <v>154.08130500000001</v>
      </c>
      <c r="S114" s="82">
        <f t="shared" si="34"/>
        <v>184.89756600000001</v>
      </c>
      <c r="T114" s="52">
        <f t="shared" si="35"/>
        <v>158.70374415000001</v>
      </c>
      <c r="U114" s="52">
        <f t="shared" si="36"/>
        <v>190.44449298000001</v>
      </c>
      <c r="V114" s="52">
        <f t="shared" si="37"/>
        <v>166.63893135750001</v>
      </c>
      <c r="W114" s="52">
        <f t="shared" si="38"/>
        <v>199.96671762900002</v>
      </c>
      <c r="X114" s="52">
        <f t="shared" si="45"/>
        <v>183.30282449325</v>
      </c>
      <c r="Y114" s="52">
        <f t="shared" si="44"/>
        <v>219.96338939189999</v>
      </c>
    </row>
    <row r="115" spans="1:25" s="20" customFormat="1" ht="15.75">
      <c r="A115" s="46" t="s">
        <v>103</v>
      </c>
      <c r="B115" s="47" t="s">
        <v>98</v>
      </c>
      <c r="C115" s="47" t="s">
        <v>99</v>
      </c>
      <c r="D115" s="47" t="s">
        <v>100</v>
      </c>
      <c r="E115" s="47" t="s">
        <v>17</v>
      </c>
      <c r="F115" s="47" t="s">
        <v>18</v>
      </c>
      <c r="G115" s="48" t="s">
        <v>12</v>
      </c>
      <c r="H115" s="53" t="s">
        <v>16</v>
      </c>
      <c r="I115" s="49">
        <v>1021727</v>
      </c>
      <c r="J115" s="50">
        <v>105.24</v>
      </c>
      <c r="K115" s="50">
        <f t="shared" si="39"/>
        <v>113.81706</v>
      </c>
      <c r="L115" s="50">
        <f t="shared" si="28"/>
        <v>110.502</v>
      </c>
      <c r="M115" s="51">
        <f t="shared" si="29"/>
        <v>136.58047199999999</v>
      </c>
      <c r="N115" s="52">
        <v>142.47</v>
      </c>
      <c r="O115" s="52">
        <f t="shared" si="30"/>
        <v>170.964</v>
      </c>
      <c r="P115" s="52">
        <f t="shared" si="31"/>
        <v>146.7441</v>
      </c>
      <c r="Q115" s="52">
        <f t="shared" si="32"/>
        <v>176.09291999999999</v>
      </c>
      <c r="R115" s="52">
        <f t="shared" si="33"/>
        <v>154.08130500000001</v>
      </c>
      <c r="S115" s="82">
        <f t="shared" si="34"/>
        <v>184.89756600000001</v>
      </c>
      <c r="T115" s="52">
        <f t="shared" si="35"/>
        <v>158.70374415000001</v>
      </c>
      <c r="U115" s="52">
        <f t="shared" si="36"/>
        <v>190.44449298000001</v>
      </c>
      <c r="V115" s="52">
        <f t="shared" si="37"/>
        <v>166.63893135750001</v>
      </c>
      <c r="W115" s="52">
        <f t="shared" si="38"/>
        <v>199.96671762900002</v>
      </c>
      <c r="X115" s="52">
        <f t="shared" si="45"/>
        <v>183.30282449325</v>
      </c>
      <c r="Y115" s="52">
        <f t="shared" si="44"/>
        <v>219.96338939189999</v>
      </c>
    </row>
    <row r="116" spans="1:25" s="20" customFormat="1" ht="15.75">
      <c r="A116" s="46" t="s">
        <v>104</v>
      </c>
      <c r="B116" s="47" t="s">
        <v>105</v>
      </c>
      <c r="C116" s="47" t="s">
        <v>99</v>
      </c>
      <c r="D116" s="47" t="s">
        <v>100</v>
      </c>
      <c r="E116" s="47"/>
      <c r="F116" s="47"/>
      <c r="G116" s="48" t="s">
        <v>27</v>
      </c>
      <c r="H116" s="53" t="s">
        <v>16</v>
      </c>
      <c r="I116" s="49">
        <v>1026040</v>
      </c>
      <c r="J116" s="50">
        <v>105.68</v>
      </c>
      <c r="K116" s="50">
        <f t="shared" si="39"/>
        <v>114.29292000000001</v>
      </c>
      <c r="L116" s="50">
        <f t="shared" si="28"/>
        <v>110.96400000000001</v>
      </c>
      <c r="M116" s="51">
        <f t="shared" si="29"/>
        <v>137.15150400000002</v>
      </c>
      <c r="N116" s="52">
        <v>143.06</v>
      </c>
      <c r="O116" s="52">
        <f t="shared" si="30"/>
        <v>171.672</v>
      </c>
      <c r="P116" s="52">
        <f t="shared" si="31"/>
        <v>147.3518</v>
      </c>
      <c r="Q116" s="52">
        <f t="shared" si="32"/>
        <v>176.82216</v>
      </c>
      <c r="R116" s="52">
        <f t="shared" si="33"/>
        <v>154.71939</v>
      </c>
      <c r="S116" s="82">
        <f t="shared" si="34"/>
        <v>185.66326799999999</v>
      </c>
      <c r="T116" s="52">
        <f t="shared" si="35"/>
        <v>159.36097169999999</v>
      </c>
      <c r="U116" s="52">
        <f t="shared" si="36"/>
        <v>191.23316603999999</v>
      </c>
      <c r="V116" s="52">
        <f t="shared" si="37"/>
        <v>167.32902028499998</v>
      </c>
      <c r="W116" s="52">
        <f t="shared" si="38"/>
        <v>200.79482434199997</v>
      </c>
      <c r="X116" s="52">
        <f t="shared" si="45"/>
        <v>184.06192231349999</v>
      </c>
      <c r="Y116" s="52">
        <f t="shared" si="44"/>
        <v>220.87430677619997</v>
      </c>
    </row>
    <row r="117" spans="1:25" s="20" customFormat="1" ht="15.75">
      <c r="A117" s="46" t="s">
        <v>106</v>
      </c>
      <c r="B117" s="47" t="s">
        <v>98</v>
      </c>
      <c r="C117" s="47" t="s">
        <v>99</v>
      </c>
      <c r="D117" s="47" t="s">
        <v>100</v>
      </c>
      <c r="E117" s="47"/>
      <c r="F117" s="47" t="s">
        <v>24</v>
      </c>
      <c r="G117" s="48" t="s">
        <v>12</v>
      </c>
      <c r="H117" s="53" t="s">
        <v>16</v>
      </c>
      <c r="I117" s="49">
        <v>1021727</v>
      </c>
      <c r="J117" s="50">
        <v>105.24</v>
      </c>
      <c r="K117" s="50">
        <f t="shared" si="39"/>
        <v>113.81706</v>
      </c>
      <c r="L117" s="50">
        <f t="shared" si="28"/>
        <v>110.502</v>
      </c>
      <c r="M117" s="51">
        <f t="shared" si="29"/>
        <v>136.58047199999999</v>
      </c>
      <c r="N117" s="52">
        <v>142.47</v>
      </c>
      <c r="O117" s="52">
        <f t="shared" si="30"/>
        <v>170.964</v>
      </c>
      <c r="P117" s="52">
        <f t="shared" si="31"/>
        <v>146.7441</v>
      </c>
      <c r="Q117" s="52">
        <f t="shared" si="32"/>
        <v>176.09291999999999</v>
      </c>
      <c r="R117" s="52">
        <f t="shared" si="33"/>
        <v>154.08130500000001</v>
      </c>
      <c r="S117" s="82">
        <f t="shared" si="34"/>
        <v>184.89756600000001</v>
      </c>
      <c r="T117" s="52">
        <f t="shared" si="35"/>
        <v>158.70374415000001</v>
      </c>
      <c r="U117" s="52">
        <f t="shared" si="36"/>
        <v>190.44449298000001</v>
      </c>
      <c r="V117" s="52">
        <f t="shared" si="37"/>
        <v>166.63893135750001</v>
      </c>
      <c r="W117" s="52">
        <f t="shared" si="38"/>
        <v>199.96671762900002</v>
      </c>
      <c r="X117" s="52">
        <f t="shared" si="45"/>
        <v>183.30282449325</v>
      </c>
      <c r="Y117" s="52">
        <f t="shared" si="44"/>
        <v>219.96338939189999</v>
      </c>
    </row>
    <row r="118" spans="1:25" s="20" customFormat="1" ht="15.75">
      <c r="A118" s="46" t="s">
        <v>107</v>
      </c>
      <c r="B118" s="47" t="s">
        <v>98</v>
      </c>
      <c r="C118" s="47" t="s">
        <v>99</v>
      </c>
      <c r="D118" s="47" t="s">
        <v>100</v>
      </c>
      <c r="E118" s="47" t="s">
        <v>17</v>
      </c>
      <c r="F118" s="47"/>
      <c r="G118" s="48" t="s">
        <v>27</v>
      </c>
      <c r="H118" s="53" t="s">
        <v>16</v>
      </c>
      <c r="I118" s="49">
        <v>1026040</v>
      </c>
      <c r="J118" s="50">
        <v>105.68</v>
      </c>
      <c r="K118" s="50">
        <f t="shared" si="39"/>
        <v>114.29292000000001</v>
      </c>
      <c r="L118" s="50">
        <f t="shared" si="28"/>
        <v>110.96400000000001</v>
      </c>
      <c r="M118" s="51">
        <f t="shared" si="29"/>
        <v>137.15150400000002</v>
      </c>
      <c r="N118" s="52">
        <v>143.06</v>
      </c>
      <c r="O118" s="52">
        <f t="shared" si="30"/>
        <v>171.672</v>
      </c>
      <c r="P118" s="52">
        <f t="shared" si="31"/>
        <v>147.3518</v>
      </c>
      <c r="Q118" s="52">
        <f t="shared" si="32"/>
        <v>176.82216</v>
      </c>
      <c r="R118" s="52">
        <f t="shared" si="33"/>
        <v>154.71939</v>
      </c>
      <c r="S118" s="82">
        <f t="shared" si="34"/>
        <v>185.66326799999999</v>
      </c>
      <c r="T118" s="52">
        <f t="shared" si="35"/>
        <v>159.36097169999999</v>
      </c>
      <c r="U118" s="52">
        <f t="shared" si="36"/>
        <v>191.23316603999999</v>
      </c>
      <c r="V118" s="52">
        <f t="shared" si="37"/>
        <v>167.32902028499998</v>
      </c>
      <c r="W118" s="52">
        <f t="shared" si="38"/>
        <v>200.79482434199997</v>
      </c>
      <c r="X118" s="52">
        <f t="shared" si="45"/>
        <v>184.06192231349999</v>
      </c>
      <c r="Y118" s="52">
        <f t="shared" si="44"/>
        <v>220.87430677619997</v>
      </c>
    </row>
    <row r="119" spans="1:25" s="20" customFormat="1" ht="15.75">
      <c r="A119" s="46" t="s">
        <v>108</v>
      </c>
      <c r="B119" s="47" t="s">
        <v>98</v>
      </c>
      <c r="C119" s="47" t="s">
        <v>99</v>
      </c>
      <c r="D119" s="47" t="s">
        <v>100</v>
      </c>
      <c r="E119" s="47" t="s">
        <v>33</v>
      </c>
      <c r="F119" s="47" t="s">
        <v>26</v>
      </c>
      <c r="G119" s="48" t="s">
        <v>12</v>
      </c>
      <c r="H119" s="53" t="s">
        <v>16</v>
      </c>
      <c r="I119" s="49">
        <v>1021727</v>
      </c>
      <c r="J119" s="50">
        <v>105.24</v>
      </c>
      <c r="K119" s="50">
        <f t="shared" si="39"/>
        <v>113.81706</v>
      </c>
      <c r="L119" s="50">
        <f t="shared" si="28"/>
        <v>110.502</v>
      </c>
      <c r="M119" s="51">
        <f t="shared" si="29"/>
        <v>136.58047199999999</v>
      </c>
      <c r="N119" s="52">
        <v>142.47</v>
      </c>
      <c r="O119" s="52">
        <f t="shared" si="30"/>
        <v>170.964</v>
      </c>
      <c r="P119" s="52">
        <f t="shared" si="31"/>
        <v>146.7441</v>
      </c>
      <c r="Q119" s="52">
        <f t="shared" si="32"/>
        <v>176.09291999999999</v>
      </c>
      <c r="R119" s="52">
        <f t="shared" si="33"/>
        <v>154.08130500000001</v>
      </c>
      <c r="S119" s="82">
        <f t="shared" si="34"/>
        <v>184.89756600000001</v>
      </c>
      <c r="T119" s="52">
        <f t="shared" si="35"/>
        <v>158.70374415000001</v>
      </c>
      <c r="U119" s="52">
        <f t="shared" si="36"/>
        <v>190.44449298000001</v>
      </c>
      <c r="V119" s="52">
        <f t="shared" si="37"/>
        <v>166.63893135750001</v>
      </c>
      <c r="W119" s="52">
        <f t="shared" si="38"/>
        <v>199.96671762900002</v>
      </c>
      <c r="X119" s="52">
        <f t="shared" si="45"/>
        <v>183.30282449325</v>
      </c>
      <c r="Y119" s="52">
        <f t="shared" si="44"/>
        <v>219.96338939189999</v>
      </c>
    </row>
    <row r="120" spans="1:25" s="20" customFormat="1" ht="15.75">
      <c r="A120" s="46" t="s">
        <v>109</v>
      </c>
      <c r="B120" s="47" t="s">
        <v>98</v>
      </c>
      <c r="C120" s="47" t="s">
        <v>99</v>
      </c>
      <c r="D120" s="47" t="s">
        <v>100</v>
      </c>
      <c r="E120" s="47"/>
      <c r="F120" s="47" t="s">
        <v>18</v>
      </c>
      <c r="G120" s="48" t="s">
        <v>27</v>
      </c>
      <c r="H120" s="53" t="s">
        <v>16</v>
      </c>
      <c r="I120" s="49">
        <v>1026040</v>
      </c>
      <c r="J120" s="50">
        <v>105.68</v>
      </c>
      <c r="K120" s="50">
        <f t="shared" si="39"/>
        <v>114.29292000000001</v>
      </c>
      <c r="L120" s="50">
        <f t="shared" si="28"/>
        <v>110.96400000000001</v>
      </c>
      <c r="M120" s="51">
        <f t="shared" si="29"/>
        <v>137.15150400000002</v>
      </c>
      <c r="N120" s="52">
        <v>143.06</v>
      </c>
      <c r="O120" s="52">
        <f t="shared" si="30"/>
        <v>171.672</v>
      </c>
      <c r="P120" s="52">
        <f t="shared" si="31"/>
        <v>147.3518</v>
      </c>
      <c r="Q120" s="52">
        <f t="shared" si="32"/>
        <v>176.82216</v>
      </c>
      <c r="R120" s="52">
        <f t="shared" si="33"/>
        <v>154.71939</v>
      </c>
      <c r="S120" s="82">
        <f t="shared" si="34"/>
        <v>185.66326799999999</v>
      </c>
      <c r="T120" s="52">
        <f t="shared" si="35"/>
        <v>159.36097169999999</v>
      </c>
      <c r="U120" s="52">
        <f t="shared" si="36"/>
        <v>191.23316603999999</v>
      </c>
      <c r="V120" s="52">
        <f t="shared" si="37"/>
        <v>167.32902028499998</v>
      </c>
      <c r="W120" s="52">
        <f t="shared" si="38"/>
        <v>200.79482434199997</v>
      </c>
      <c r="X120" s="52">
        <f t="shared" si="45"/>
        <v>184.06192231349999</v>
      </c>
      <c r="Y120" s="52">
        <f t="shared" si="44"/>
        <v>220.87430677619997</v>
      </c>
    </row>
    <row r="121" spans="1:25" ht="15.75">
      <c r="A121" s="69"/>
      <c r="B121" s="70"/>
      <c r="C121" s="70"/>
      <c r="D121" s="70"/>
      <c r="E121" s="70"/>
      <c r="F121" s="70"/>
      <c r="G121" s="70"/>
      <c r="H121" s="71"/>
      <c r="I121" s="49"/>
      <c r="J121" s="50"/>
      <c r="K121" s="50"/>
      <c r="L121" s="50"/>
      <c r="M121" s="51"/>
      <c r="N121" s="52"/>
      <c r="O121" s="52"/>
      <c r="P121" s="52"/>
      <c r="Q121" s="52"/>
      <c r="R121" s="52"/>
      <c r="S121" s="82"/>
      <c r="T121" s="52"/>
      <c r="U121" s="52"/>
      <c r="V121" s="52"/>
      <c r="W121" s="52"/>
      <c r="X121" s="52"/>
      <c r="Y121" s="52"/>
    </row>
    <row r="122" spans="1:25" ht="15.75">
      <c r="A122" s="26" t="s">
        <v>110</v>
      </c>
      <c r="B122" s="27"/>
      <c r="C122" s="27"/>
      <c r="D122" s="27"/>
      <c r="E122" s="27"/>
      <c r="F122" s="27"/>
      <c r="G122" s="27"/>
      <c r="H122" s="28"/>
      <c r="I122" s="49"/>
      <c r="J122" s="50"/>
      <c r="K122" s="50"/>
      <c r="L122" s="50"/>
      <c r="M122" s="51"/>
      <c r="N122" s="52"/>
      <c r="O122" s="52"/>
      <c r="P122" s="52"/>
      <c r="Q122" s="52"/>
      <c r="R122" s="52"/>
      <c r="S122" s="82"/>
      <c r="T122" s="52"/>
      <c r="U122" s="52"/>
      <c r="V122" s="52"/>
      <c r="W122" s="52"/>
      <c r="X122" s="52"/>
      <c r="Y122" s="52"/>
    </row>
    <row r="123" spans="1:25" ht="15.75">
      <c r="A123" s="26">
        <v>1</v>
      </c>
      <c r="B123" s="47"/>
      <c r="C123" s="47" t="s">
        <v>11</v>
      </c>
      <c r="D123" s="47"/>
      <c r="E123" s="47"/>
      <c r="F123" s="47"/>
      <c r="G123" s="48" t="s">
        <v>111</v>
      </c>
      <c r="H123" s="53"/>
      <c r="I123" s="49">
        <v>441936</v>
      </c>
      <c r="J123" s="50">
        <v>45.52</v>
      </c>
      <c r="K123" s="50">
        <f t="shared" si="39"/>
        <v>49.229880000000009</v>
      </c>
      <c r="L123" s="50">
        <f t="shared" si="28"/>
        <v>47.796000000000006</v>
      </c>
      <c r="M123" s="51">
        <f t="shared" si="29"/>
        <v>59.075856000000009</v>
      </c>
      <c r="N123" s="52">
        <v>61.61</v>
      </c>
      <c r="O123" s="52">
        <f t="shared" si="30"/>
        <v>73.932000000000002</v>
      </c>
      <c r="P123" s="52">
        <f t="shared" si="31"/>
        <v>63.458300000000001</v>
      </c>
      <c r="Q123" s="52">
        <f t="shared" si="32"/>
        <v>76.149959999999993</v>
      </c>
      <c r="R123" s="52">
        <f t="shared" si="33"/>
        <v>66.631214999999997</v>
      </c>
      <c r="S123" s="82">
        <f t="shared" si="34"/>
        <v>79.957457999999988</v>
      </c>
      <c r="T123" s="52">
        <f t="shared" si="35"/>
        <v>68.63015145</v>
      </c>
      <c r="U123" s="52">
        <f t="shared" si="36"/>
        <v>82.356181739999997</v>
      </c>
      <c r="V123" s="52">
        <f t="shared" si="37"/>
        <v>72.061659022499995</v>
      </c>
      <c r="W123" s="52">
        <f t="shared" si="38"/>
        <v>86.473990826999994</v>
      </c>
      <c r="X123" s="52">
        <f>V123*0.1+V123</f>
        <v>79.267824924749988</v>
      </c>
      <c r="Y123" s="52">
        <f t="shared" ref="Y123:Y182" si="46">X123*1.2</f>
        <v>95.121389909699985</v>
      </c>
    </row>
    <row r="124" spans="1:25" ht="15.75">
      <c r="A124" s="26">
        <v>2</v>
      </c>
      <c r="B124" s="47"/>
      <c r="C124" s="47" t="s">
        <v>11</v>
      </c>
      <c r="D124" s="47"/>
      <c r="E124" s="47"/>
      <c r="F124" s="47"/>
      <c r="G124" s="48" t="s">
        <v>113</v>
      </c>
      <c r="H124" s="53"/>
      <c r="I124" s="49"/>
      <c r="J124" s="76">
        <v>53.26</v>
      </c>
      <c r="K124" s="50">
        <f t="shared" si="39"/>
        <v>57.60069</v>
      </c>
      <c r="L124" s="50">
        <f t="shared" si="28"/>
        <v>55.923000000000002</v>
      </c>
      <c r="M124" s="51">
        <f t="shared" si="29"/>
        <v>69.120828000000003</v>
      </c>
      <c r="N124" s="52">
        <v>72.099999999999994</v>
      </c>
      <c r="O124" s="52">
        <f t="shared" si="30"/>
        <v>86.52</v>
      </c>
      <c r="P124" s="52">
        <f t="shared" si="31"/>
        <v>74.262999999999991</v>
      </c>
      <c r="Q124" s="52">
        <f t="shared" si="32"/>
        <v>89.115599999999986</v>
      </c>
      <c r="R124" s="52">
        <f t="shared" si="33"/>
        <v>77.97614999999999</v>
      </c>
      <c r="S124" s="82">
        <f t="shared" si="34"/>
        <v>93.571379999999991</v>
      </c>
      <c r="T124" s="52">
        <f t="shared" si="35"/>
        <v>80.315434499999995</v>
      </c>
      <c r="U124" s="52">
        <f t="shared" si="36"/>
        <v>96.378521399999997</v>
      </c>
      <c r="V124" s="52">
        <f t="shared" si="37"/>
        <v>84.331206224999988</v>
      </c>
      <c r="W124" s="52">
        <f t="shared" si="38"/>
        <v>101.19744746999999</v>
      </c>
      <c r="X124" s="52">
        <f t="shared" ref="X124:X139" si="47">V124*0.1+V124</f>
        <v>92.764326847499987</v>
      </c>
      <c r="Y124" s="52">
        <f t="shared" si="46"/>
        <v>111.31719221699998</v>
      </c>
    </row>
    <row r="125" spans="1:25" ht="15.75">
      <c r="A125" s="26">
        <v>3</v>
      </c>
      <c r="B125" s="47"/>
      <c r="C125" s="47" t="s">
        <v>11</v>
      </c>
      <c r="D125" s="47"/>
      <c r="E125" s="47"/>
      <c r="F125" s="47"/>
      <c r="G125" s="48" t="s">
        <v>114</v>
      </c>
      <c r="H125" s="53"/>
      <c r="I125" s="49"/>
      <c r="J125" s="76">
        <v>55.98</v>
      </c>
      <c r="K125" s="50">
        <f t="shared" si="39"/>
        <v>60.542369999999998</v>
      </c>
      <c r="L125" s="50">
        <f t="shared" si="28"/>
        <v>58.778999999999996</v>
      </c>
      <c r="M125" s="51">
        <f t="shared" si="29"/>
        <v>72.650843999999992</v>
      </c>
      <c r="N125" s="52">
        <v>75.790000000000006</v>
      </c>
      <c r="O125" s="52">
        <f t="shared" si="30"/>
        <v>90.948000000000008</v>
      </c>
      <c r="P125" s="52">
        <f t="shared" si="31"/>
        <v>78.063700000000011</v>
      </c>
      <c r="Q125" s="52">
        <f t="shared" si="32"/>
        <v>93.676440000000014</v>
      </c>
      <c r="R125" s="52">
        <f t="shared" si="33"/>
        <v>81.966885000000019</v>
      </c>
      <c r="S125" s="82">
        <f t="shared" si="34"/>
        <v>98.36026200000002</v>
      </c>
      <c r="T125" s="52">
        <f t="shared" si="35"/>
        <v>84.425891550000017</v>
      </c>
      <c r="U125" s="52">
        <f t="shared" si="36"/>
        <v>101.31106986000002</v>
      </c>
      <c r="V125" s="52">
        <f t="shared" si="37"/>
        <v>88.647186127500021</v>
      </c>
      <c r="W125" s="52">
        <f t="shared" si="38"/>
        <v>106.37662335300003</v>
      </c>
      <c r="X125" s="52">
        <f t="shared" si="47"/>
        <v>97.511904740250017</v>
      </c>
      <c r="Y125" s="52">
        <f t="shared" si="46"/>
        <v>117.01428568830002</v>
      </c>
    </row>
    <row r="126" spans="1:25" ht="15.75">
      <c r="A126" s="26">
        <v>4</v>
      </c>
      <c r="B126" s="47"/>
      <c r="C126" s="47" t="s">
        <v>112</v>
      </c>
      <c r="D126" s="47"/>
      <c r="E126" s="47"/>
      <c r="F126" s="47"/>
      <c r="G126" s="48" t="s">
        <v>111</v>
      </c>
      <c r="H126" s="53"/>
      <c r="I126" s="49">
        <v>477394</v>
      </c>
      <c r="J126" s="50">
        <v>49.17</v>
      </c>
      <c r="K126" s="50">
        <f t="shared" si="39"/>
        <v>53.177355000000006</v>
      </c>
      <c r="L126" s="50">
        <f t="shared" si="28"/>
        <v>51.628500000000003</v>
      </c>
      <c r="M126" s="51">
        <f t="shared" si="29"/>
        <v>63.812826000000001</v>
      </c>
      <c r="N126" s="52">
        <v>66.56</v>
      </c>
      <c r="O126" s="52">
        <f t="shared" si="30"/>
        <v>79.872</v>
      </c>
      <c r="P126" s="52">
        <f t="shared" si="31"/>
        <v>68.556799999999996</v>
      </c>
      <c r="Q126" s="52">
        <f t="shared" si="32"/>
        <v>82.268159999999995</v>
      </c>
      <c r="R126" s="52">
        <f t="shared" si="33"/>
        <v>71.984639999999999</v>
      </c>
      <c r="S126" s="82">
        <f t="shared" si="34"/>
        <v>86.381568000000001</v>
      </c>
      <c r="T126" s="52">
        <f t="shared" si="35"/>
        <v>74.144179199999996</v>
      </c>
      <c r="U126" s="52">
        <f t="shared" si="36"/>
        <v>88.973015039999993</v>
      </c>
      <c r="V126" s="52">
        <f t="shared" si="37"/>
        <v>77.851388159999999</v>
      </c>
      <c r="W126" s="52">
        <f t="shared" si="38"/>
        <v>93.421665791999999</v>
      </c>
      <c r="X126" s="52">
        <f t="shared" si="47"/>
        <v>85.636526975999999</v>
      </c>
      <c r="Y126" s="52">
        <f t="shared" si="46"/>
        <v>102.7638323712</v>
      </c>
    </row>
    <row r="127" spans="1:25" ht="15.75">
      <c r="A127" s="26">
        <v>5</v>
      </c>
      <c r="B127" s="47"/>
      <c r="C127" s="47" t="s">
        <v>112</v>
      </c>
      <c r="D127" s="47"/>
      <c r="E127" s="47"/>
      <c r="F127" s="47"/>
      <c r="G127" s="48" t="s">
        <v>113</v>
      </c>
      <c r="H127" s="53"/>
      <c r="I127" s="49"/>
      <c r="J127" s="76">
        <v>54.1</v>
      </c>
      <c r="K127" s="50">
        <f t="shared" si="39"/>
        <v>58.509149999999998</v>
      </c>
      <c r="L127" s="50">
        <f t="shared" si="28"/>
        <v>56.805</v>
      </c>
      <c r="M127" s="51">
        <f t="shared" si="29"/>
        <v>70.210979999999992</v>
      </c>
      <c r="N127" s="52">
        <v>73.239999999999995</v>
      </c>
      <c r="O127" s="52">
        <f t="shared" si="30"/>
        <v>87.887999999999991</v>
      </c>
      <c r="P127" s="52">
        <f t="shared" si="31"/>
        <v>75.43719999999999</v>
      </c>
      <c r="Q127" s="52">
        <f t="shared" si="32"/>
        <v>90.524639999999991</v>
      </c>
      <c r="R127" s="52">
        <f t="shared" si="33"/>
        <v>79.209059999999994</v>
      </c>
      <c r="S127" s="82">
        <f t="shared" si="34"/>
        <v>95.050871999999984</v>
      </c>
      <c r="T127" s="52">
        <f t="shared" si="35"/>
        <v>81.585331799999992</v>
      </c>
      <c r="U127" s="52">
        <f t="shared" si="36"/>
        <v>97.90239815999999</v>
      </c>
      <c r="V127" s="52">
        <f t="shared" si="37"/>
        <v>85.664598389999995</v>
      </c>
      <c r="W127" s="52">
        <f t="shared" si="38"/>
        <v>102.79751806799999</v>
      </c>
      <c r="X127" s="52">
        <f t="shared" si="47"/>
        <v>94.231058228999999</v>
      </c>
      <c r="Y127" s="52">
        <f t="shared" si="46"/>
        <v>113.0772698748</v>
      </c>
    </row>
    <row r="128" spans="1:25" ht="15.75">
      <c r="A128" s="26">
        <v>6</v>
      </c>
      <c r="B128" s="47"/>
      <c r="C128" s="47" t="s">
        <v>112</v>
      </c>
      <c r="D128" s="47"/>
      <c r="E128" s="47"/>
      <c r="F128" s="47"/>
      <c r="G128" s="48" t="s">
        <v>114</v>
      </c>
      <c r="H128" s="53"/>
      <c r="I128" s="49"/>
      <c r="J128" s="76">
        <v>58.8</v>
      </c>
      <c r="K128" s="50">
        <f t="shared" si="39"/>
        <v>63.592199999999991</v>
      </c>
      <c r="L128" s="50">
        <f t="shared" si="28"/>
        <v>61.739999999999995</v>
      </c>
      <c r="M128" s="51">
        <f t="shared" si="29"/>
        <v>76.310639999999992</v>
      </c>
      <c r="N128" s="52">
        <v>79.61</v>
      </c>
      <c r="O128" s="52">
        <f t="shared" si="30"/>
        <v>95.531999999999996</v>
      </c>
      <c r="P128" s="52">
        <f t="shared" si="31"/>
        <v>81.9983</v>
      </c>
      <c r="Q128" s="52">
        <f t="shared" si="32"/>
        <v>98.397959999999998</v>
      </c>
      <c r="R128" s="52">
        <f t="shared" si="33"/>
        <v>86.098214999999996</v>
      </c>
      <c r="S128" s="82">
        <f t="shared" si="34"/>
        <v>103.31785799999999</v>
      </c>
      <c r="T128" s="52">
        <f t="shared" si="35"/>
        <v>88.681161449999991</v>
      </c>
      <c r="U128" s="52">
        <f t="shared" si="36"/>
        <v>106.41739373999998</v>
      </c>
      <c r="V128" s="52">
        <f t="shared" si="37"/>
        <v>93.115219522499984</v>
      </c>
      <c r="W128" s="52">
        <f t="shared" si="38"/>
        <v>111.73826342699998</v>
      </c>
      <c r="X128" s="52">
        <f t="shared" si="47"/>
        <v>102.42674147474999</v>
      </c>
      <c r="Y128" s="52">
        <f t="shared" si="46"/>
        <v>122.91208976969997</v>
      </c>
    </row>
    <row r="129" spans="1:25" ht="15.75">
      <c r="A129" s="26">
        <v>7</v>
      </c>
      <c r="B129" s="47"/>
      <c r="C129" s="47" t="s">
        <v>14</v>
      </c>
      <c r="D129" s="47"/>
      <c r="E129" s="47"/>
      <c r="F129" s="47"/>
      <c r="G129" s="48" t="s">
        <v>111</v>
      </c>
      <c r="H129" s="53"/>
      <c r="I129" s="49">
        <v>525310</v>
      </c>
      <c r="J129" s="76">
        <v>54.11</v>
      </c>
      <c r="K129" s="50">
        <f t="shared" si="39"/>
        <v>58.519964999999999</v>
      </c>
      <c r="L129" s="50">
        <f t="shared" si="28"/>
        <v>56.8155</v>
      </c>
      <c r="M129" s="51">
        <f t="shared" si="29"/>
        <v>70.223957999999996</v>
      </c>
      <c r="N129" s="52">
        <v>73.260000000000005</v>
      </c>
      <c r="O129" s="52">
        <f t="shared" si="30"/>
        <v>87.912000000000006</v>
      </c>
      <c r="P129" s="52">
        <f t="shared" si="31"/>
        <v>75.457800000000006</v>
      </c>
      <c r="Q129" s="52">
        <f t="shared" si="32"/>
        <v>90.549360000000007</v>
      </c>
      <c r="R129" s="52">
        <f t="shared" si="33"/>
        <v>79.23069000000001</v>
      </c>
      <c r="S129" s="82">
        <f t="shared" si="34"/>
        <v>95.076828000000006</v>
      </c>
      <c r="T129" s="52">
        <f t="shared" si="35"/>
        <v>81.607610700000009</v>
      </c>
      <c r="U129" s="52">
        <f t="shared" si="36"/>
        <v>97.929132840000008</v>
      </c>
      <c r="V129" s="52">
        <f t="shared" si="37"/>
        <v>85.687991235000013</v>
      </c>
      <c r="W129" s="52">
        <f t="shared" si="38"/>
        <v>102.82558948200001</v>
      </c>
      <c r="X129" s="52">
        <f t="shared" si="47"/>
        <v>94.256790358500012</v>
      </c>
      <c r="Y129" s="52">
        <f t="shared" si="46"/>
        <v>113.10814843020002</v>
      </c>
    </row>
    <row r="130" spans="1:25" ht="15.75">
      <c r="A130" s="26">
        <v>8</v>
      </c>
      <c r="B130" s="47"/>
      <c r="C130" s="47" t="s">
        <v>14</v>
      </c>
      <c r="D130" s="47"/>
      <c r="E130" s="47"/>
      <c r="F130" s="47"/>
      <c r="G130" s="48" t="s">
        <v>113</v>
      </c>
      <c r="H130" s="53"/>
      <c r="I130" s="49"/>
      <c r="J130" s="76">
        <v>56.97</v>
      </c>
      <c r="K130" s="50">
        <f t="shared" si="39"/>
        <v>61.613055000000003</v>
      </c>
      <c r="L130" s="50">
        <f t="shared" si="28"/>
        <v>59.8185</v>
      </c>
      <c r="M130" s="51">
        <f t="shared" si="29"/>
        <v>73.935665999999998</v>
      </c>
      <c r="N130" s="52">
        <v>77.13</v>
      </c>
      <c r="O130" s="52">
        <f t="shared" si="30"/>
        <v>92.555999999999997</v>
      </c>
      <c r="P130" s="52">
        <f t="shared" si="31"/>
        <v>79.443899999999999</v>
      </c>
      <c r="Q130" s="52">
        <f t="shared" si="32"/>
        <v>95.332679999999996</v>
      </c>
      <c r="R130" s="52">
        <f t="shared" si="33"/>
        <v>83.416094999999999</v>
      </c>
      <c r="S130" s="82">
        <f t="shared" si="34"/>
        <v>100.09931399999999</v>
      </c>
      <c r="T130" s="52">
        <f t="shared" si="35"/>
        <v>85.918577849999991</v>
      </c>
      <c r="U130" s="52">
        <f t="shared" si="36"/>
        <v>103.10229341999998</v>
      </c>
      <c r="V130" s="52">
        <f t="shared" si="37"/>
        <v>90.214506742499992</v>
      </c>
      <c r="W130" s="52">
        <f t="shared" si="38"/>
        <v>108.25740809099999</v>
      </c>
      <c r="X130" s="52">
        <f t="shared" si="47"/>
        <v>99.235957416749997</v>
      </c>
      <c r="Y130" s="52">
        <f t="shared" si="46"/>
        <v>119.08314890009999</v>
      </c>
    </row>
    <row r="131" spans="1:25" ht="15.75">
      <c r="A131" s="26">
        <v>10</v>
      </c>
      <c r="B131" s="47"/>
      <c r="C131" s="47" t="s">
        <v>14</v>
      </c>
      <c r="D131" s="47"/>
      <c r="E131" s="47"/>
      <c r="F131" s="47"/>
      <c r="G131" s="48" t="s">
        <v>114</v>
      </c>
      <c r="H131" s="53"/>
      <c r="I131" s="49"/>
      <c r="J131" s="76">
        <v>62.2</v>
      </c>
      <c r="K131" s="50">
        <f t="shared" si="39"/>
        <v>67.269300000000001</v>
      </c>
      <c r="L131" s="50">
        <f t="shared" si="28"/>
        <v>65.31</v>
      </c>
      <c r="M131" s="51">
        <f t="shared" si="29"/>
        <v>80.723159999999993</v>
      </c>
      <c r="N131" s="52">
        <v>84.21</v>
      </c>
      <c r="O131" s="52">
        <f t="shared" si="30"/>
        <v>101.05199999999999</v>
      </c>
      <c r="P131" s="52">
        <f t="shared" si="31"/>
        <v>86.7363</v>
      </c>
      <c r="Q131" s="52">
        <f t="shared" si="32"/>
        <v>104.08355999999999</v>
      </c>
      <c r="R131" s="52">
        <f t="shared" si="33"/>
        <v>91.073115000000001</v>
      </c>
      <c r="S131" s="82">
        <f t="shared" si="34"/>
        <v>109.287738</v>
      </c>
      <c r="T131" s="52">
        <f t="shared" si="35"/>
        <v>93.805308449999998</v>
      </c>
      <c r="U131" s="52">
        <f t="shared" si="36"/>
        <v>112.56637013999999</v>
      </c>
      <c r="V131" s="52">
        <f t="shared" si="37"/>
        <v>98.495573872500003</v>
      </c>
      <c r="W131" s="52">
        <f t="shared" si="38"/>
        <v>118.19468864699999</v>
      </c>
      <c r="X131" s="52">
        <f t="shared" si="47"/>
        <v>108.34513125975</v>
      </c>
      <c r="Y131" s="52">
        <f t="shared" si="46"/>
        <v>130.01415751170001</v>
      </c>
    </row>
    <row r="132" spans="1:25" ht="15.75">
      <c r="A132" s="26">
        <v>11</v>
      </c>
      <c r="B132" s="47"/>
      <c r="C132" s="47" t="s">
        <v>20</v>
      </c>
      <c r="D132" s="47"/>
      <c r="E132" s="47"/>
      <c r="F132" s="47"/>
      <c r="G132" s="48" t="s">
        <v>111</v>
      </c>
      <c r="H132" s="53"/>
      <c r="I132" s="49">
        <v>578498</v>
      </c>
      <c r="J132" s="76">
        <v>59.59</v>
      </c>
      <c r="K132" s="50">
        <f t="shared" si="39"/>
        <v>64.446584999999999</v>
      </c>
      <c r="L132" s="50">
        <f t="shared" si="28"/>
        <v>62.569500000000005</v>
      </c>
      <c r="M132" s="51">
        <f t="shared" si="29"/>
        <v>77.33590199999999</v>
      </c>
      <c r="N132" s="52">
        <v>80.67</v>
      </c>
      <c r="O132" s="52">
        <f t="shared" si="30"/>
        <v>96.804000000000002</v>
      </c>
      <c r="P132" s="52">
        <f t="shared" si="31"/>
        <v>83.090100000000007</v>
      </c>
      <c r="Q132" s="52">
        <f t="shared" si="32"/>
        <v>99.708120000000008</v>
      </c>
      <c r="R132" s="52">
        <f t="shared" si="33"/>
        <v>87.244605000000007</v>
      </c>
      <c r="S132" s="82">
        <f t="shared" si="34"/>
        <v>104.69352600000001</v>
      </c>
      <c r="T132" s="52">
        <f t="shared" si="35"/>
        <v>89.861943150000002</v>
      </c>
      <c r="U132" s="52">
        <f t="shared" si="36"/>
        <v>107.83433178</v>
      </c>
      <c r="V132" s="52">
        <f t="shared" si="37"/>
        <v>94.355040307500005</v>
      </c>
      <c r="W132" s="52">
        <f t="shared" si="38"/>
        <v>113.226048369</v>
      </c>
      <c r="X132" s="52">
        <f t="shared" si="47"/>
        <v>103.79054433825</v>
      </c>
      <c r="Y132" s="52">
        <f t="shared" si="46"/>
        <v>124.5486532059</v>
      </c>
    </row>
    <row r="133" spans="1:25" ht="15.75">
      <c r="A133" s="26">
        <v>12</v>
      </c>
      <c r="B133" s="47"/>
      <c r="C133" s="47" t="s">
        <v>20</v>
      </c>
      <c r="D133" s="47"/>
      <c r="E133" s="47"/>
      <c r="F133" s="47"/>
      <c r="G133" s="48" t="s">
        <v>113</v>
      </c>
      <c r="H133" s="53"/>
      <c r="I133" s="49"/>
      <c r="J133" s="76">
        <v>61.9</v>
      </c>
      <c r="K133" s="50">
        <f t="shared" si="39"/>
        <v>66.944850000000002</v>
      </c>
      <c r="L133" s="50">
        <f t="shared" si="28"/>
        <v>64.995000000000005</v>
      </c>
      <c r="M133" s="51">
        <f t="shared" si="29"/>
        <v>80.333820000000003</v>
      </c>
      <c r="N133" s="52">
        <v>83.82</v>
      </c>
      <c r="O133" s="52">
        <f t="shared" si="30"/>
        <v>100.58399999999999</v>
      </c>
      <c r="P133" s="52">
        <f t="shared" si="31"/>
        <v>86.334599999999995</v>
      </c>
      <c r="Q133" s="52">
        <f t="shared" si="32"/>
        <v>103.60151999999999</v>
      </c>
      <c r="R133" s="52">
        <f t="shared" si="33"/>
        <v>90.651330000000002</v>
      </c>
      <c r="S133" s="82">
        <f t="shared" si="34"/>
        <v>108.78159599999999</v>
      </c>
      <c r="T133" s="52">
        <f t="shared" si="35"/>
        <v>93.370869900000002</v>
      </c>
      <c r="U133" s="52">
        <f t="shared" si="36"/>
        <v>112.04504387999999</v>
      </c>
      <c r="V133" s="52">
        <f t="shared" si="37"/>
        <v>98.039413394999997</v>
      </c>
      <c r="W133" s="52">
        <f t="shared" si="38"/>
        <v>117.647296074</v>
      </c>
      <c r="X133" s="52">
        <f t="shared" si="47"/>
        <v>107.8433547345</v>
      </c>
      <c r="Y133" s="52">
        <f t="shared" si="46"/>
        <v>129.4120256814</v>
      </c>
    </row>
    <row r="134" spans="1:25" ht="15.75">
      <c r="A134" s="26">
        <v>13</v>
      </c>
      <c r="B134" s="47"/>
      <c r="C134" s="47" t="s">
        <v>20</v>
      </c>
      <c r="D134" s="47"/>
      <c r="E134" s="47"/>
      <c r="F134" s="47"/>
      <c r="G134" s="48" t="s">
        <v>114</v>
      </c>
      <c r="H134" s="53"/>
      <c r="I134" s="49"/>
      <c r="J134" s="76">
        <v>72.66</v>
      </c>
      <c r="K134" s="50">
        <f t="shared" si="39"/>
        <v>78.581789999999998</v>
      </c>
      <c r="L134" s="50">
        <f t="shared" si="28"/>
        <v>76.292999999999992</v>
      </c>
      <c r="M134" s="51">
        <f t="shared" si="29"/>
        <v>94.298147999999998</v>
      </c>
      <c r="N134" s="52">
        <v>98.37</v>
      </c>
      <c r="O134" s="52">
        <f t="shared" si="30"/>
        <v>118.044</v>
      </c>
      <c r="P134" s="52">
        <f t="shared" si="31"/>
        <v>101.3211</v>
      </c>
      <c r="Q134" s="52">
        <f t="shared" si="32"/>
        <v>121.58532</v>
      </c>
      <c r="R134" s="52">
        <f t="shared" si="33"/>
        <v>106.38715500000001</v>
      </c>
      <c r="S134" s="82">
        <f t="shared" si="34"/>
        <v>127.664586</v>
      </c>
      <c r="T134" s="52">
        <f t="shared" si="35"/>
        <v>109.57876965000001</v>
      </c>
      <c r="U134" s="52">
        <f t="shared" si="36"/>
        <v>131.49452358000002</v>
      </c>
      <c r="V134" s="52">
        <f t="shared" si="37"/>
        <v>115.05770813250001</v>
      </c>
      <c r="W134" s="52">
        <f t="shared" si="38"/>
        <v>138.069249759</v>
      </c>
      <c r="X134" s="52">
        <f t="shared" si="47"/>
        <v>126.56347894575001</v>
      </c>
      <c r="Y134" s="52">
        <f t="shared" si="46"/>
        <v>151.87617473489999</v>
      </c>
    </row>
    <row r="135" spans="1:25" ht="15.75">
      <c r="A135" s="26">
        <v>14</v>
      </c>
      <c r="B135" s="47"/>
      <c r="C135" s="47" t="s">
        <v>29</v>
      </c>
      <c r="D135" s="47"/>
      <c r="E135" s="47"/>
      <c r="F135" s="47"/>
      <c r="G135" s="48" t="s">
        <v>111</v>
      </c>
      <c r="H135" s="53"/>
      <c r="I135" s="49">
        <v>613956</v>
      </c>
      <c r="J135" s="76">
        <v>63.24</v>
      </c>
      <c r="K135" s="50">
        <f t="shared" si="39"/>
        <v>68.394059999999996</v>
      </c>
      <c r="L135" s="50">
        <f t="shared" si="28"/>
        <v>66.402000000000001</v>
      </c>
      <c r="M135" s="51">
        <f t="shared" si="29"/>
        <v>82.07287199999999</v>
      </c>
      <c r="N135" s="52">
        <v>85.62</v>
      </c>
      <c r="O135" s="52">
        <f t="shared" si="30"/>
        <v>102.744</v>
      </c>
      <c r="P135" s="52">
        <f t="shared" si="31"/>
        <v>88.188600000000008</v>
      </c>
      <c r="Q135" s="52">
        <f t="shared" si="32"/>
        <v>105.82632000000001</v>
      </c>
      <c r="R135" s="52">
        <f t="shared" si="33"/>
        <v>92.598030000000008</v>
      </c>
      <c r="S135" s="82">
        <f t="shared" si="34"/>
        <v>111.117636</v>
      </c>
      <c r="T135" s="52">
        <f t="shared" si="35"/>
        <v>95.375970900000013</v>
      </c>
      <c r="U135" s="52">
        <f t="shared" si="36"/>
        <v>114.45116508000001</v>
      </c>
      <c r="V135" s="52">
        <f t="shared" si="37"/>
        <v>100.14476944500001</v>
      </c>
      <c r="W135" s="52">
        <f t="shared" si="38"/>
        <v>120.173723334</v>
      </c>
      <c r="X135" s="52">
        <f t="shared" si="47"/>
        <v>110.15924638950001</v>
      </c>
      <c r="Y135" s="52">
        <f t="shared" si="46"/>
        <v>132.19109566740002</v>
      </c>
    </row>
    <row r="136" spans="1:25" ht="15.75">
      <c r="A136" s="26">
        <v>15</v>
      </c>
      <c r="B136" s="47"/>
      <c r="C136" s="47" t="s">
        <v>29</v>
      </c>
      <c r="D136" s="47"/>
      <c r="E136" s="47"/>
      <c r="F136" s="47"/>
      <c r="G136" s="48" t="s">
        <v>113</v>
      </c>
      <c r="H136" s="53"/>
      <c r="I136" s="49"/>
      <c r="J136" s="76">
        <v>66.540000000000006</v>
      </c>
      <c r="K136" s="50">
        <f t="shared" si="39"/>
        <v>71.963010000000011</v>
      </c>
      <c r="L136" s="50">
        <f t="shared" si="28"/>
        <v>69.867000000000004</v>
      </c>
      <c r="M136" s="51">
        <f t="shared" si="29"/>
        <v>86.355612000000008</v>
      </c>
      <c r="N136" s="52">
        <v>90.08</v>
      </c>
      <c r="O136" s="52">
        <f t="shared" si="30"/>
        <v>108.09599999999999</v>
      </c>
      <c r="P136" s="52">
        <f t="shared" si="31"/>
        <v>92.782399999999996</v>
      </c>
      <c r="Q136" s="52">
        <f t="shared" si="32"/>
        <v>111.33887999999999</v>
      </c>
      <c r="R136" s="52">
        <f t="shared" si="33"/>
        <v>97.421520000000001</v>
      </c>
      <c r="S136" s="82">
        <f t="shared" si="34"/>
        <v>116.905824</v>
      </c>
      <c r="T136" s="52">
        <f t="shared" si="35"/>
        <v>100.3441656</v>
      </c>
      <c r="U136" s="52">
        <f t="shared" si="36"/>
        <v>120.41299871999999</v>
      </c>
      <c r="V136" s="52">
        <f t="shared" si="37"/>
        <v>105.36137388</v>
      </c>
      <c r="W136" s="52">
        <f t="shared" si="38"/>
        <v>126.433648656</v>
      </c>
      <c r="X136" s="52">
        <f t="shared" si="47"/>
        <v>115.897511268</v>
      </c>
      <c r="Y136" s="52">
        <f t="shared" si="46"/>
        <v>139.07701352160001</v>
      </c>
    </row>
    <row r="137" spans="1:25" ht="15.75">
      <c r="A137" s="26">
        <v>16</v>
      </c>
      <c r="B137" s="47"/>
      <c r="C137" s="47" t="s">
        <v>29</v>
      </c>
      <c r="D137" s="47"/>
      <c r="E137" s="47"/>
      <c r="F137" s="47"/>
      <c r="G137" s="48" t="s">
        <v>114</v>
      </c>
      <c r="H137" s="53"/>
      <c r="I137" s="49"/>
      <c r="J137" s="76">
        <v>74.739999999999995</v>
      </c>
      <c r="K137" s="50">
        <f t="shared" si="39"/>
        <v>80.831309999999988</v>
      </c>
      <c r="L137" s="50">
        <f t="shared" si="28"/>
        <v>78.47699999999999</v>
      </c>
      <c r="M137" s="51">
        <f t="shared" si="29"/>
        <v>96.997571999999977</v>
      </c>
      <c r="N137" s="52">
        <v>101.19</v>
      </c>
      <c r="O137" s="52">
        <f t="shared" si="30"/>
        <v>121.428</v>
      </c>
      <c r="P137" s="52">
        <f t="shared" si="31"/>
        <v>104.2257</v>
      </c>
      <c r="Q137" s="52">
        <f t="shared" si="32"/>
        <v>125.07084</v>
      </c>
      <c r="R137" s="52">
        <f t="shared" si="33"/>
        <v>109.43698500000001</v>
      </c>
      <c r="S137" s="82">
        <f t="shared" si="34"/>
        <v>131.32438200000001</v>
      </c>
      <c r="T137" s="52">
        <f t="shared" si="35"/>
        <v>112.72009455000001</v>
      </c>
      <c r="U137" s="52">
        <f t="shared" si="36"/>
        <v>135.26411346</v>
      </c>
      <c r="V137" s="52">
        <f t="shared" si="37"/>
        <v>118.35609927750002</v>
      </c>
      <c r="W137" s="52">
        <f t="shared" si="38"/>
        <v>142.02731913300002</v>
      </c>
      <c r="X137" s="52">
        <f t="shared" si="47"/>
        <v>130.19170920525002</v>
      </c>
      <c r="Y137" s="52">
        <f t="shared" si="46"/>
        <v>156.23005104630002</v>
      </c>
    </row>
    <row r="138" spans="1:25" ht="15.75">
      <c r="A138" s="85">
        <v>17</v>
      </c>
      <c r="B138" s="86" t="s">
        <v>115</v>
      </c>
      <c r="C138" s="86"/>
      <c r="D138" s="87"/>
      <c r="E138" s="87"/>
      <c r="F138" s="87"/>
      <c r="G138" s="88" t="s">
        <v>27</v>
      </c>
      <c r="H138" s="89"/>
      <c r="I138" s="49">
        <v>801310</v>
      </c>
      <c r="J138" s="50">
        <v>82.53</v>
      </c>
      <c r="K138" s="50">
        <f t="shared" si="39"/>
        <v>89.256194999999991</v>
      </c>
      <c r="L138" s="50">
        <f t="shared" si="28"/>
        <v>86.656499999999994</v>
      </c>
      <c r="M138" s="51">
        <f t="shared" si="29"/>
        <v>107.10743399999998</v>
      </c>
      <c r="N138" s="52">
        <v>111.74</v>
      </c>
      <c r="O138" s="52">
        <f t="shared" si="30"/>
        <v>134.08799999999999</v>
      </c>
      <c r="P138" s="52">
        <f t="shared" si="31"/>
        <v>115.09219999999999</v>
      </c>
      <c r="Q138" s="52">
        <f t="shared" si="32"/>
        <v>138.11063999999999</v>
      </c>
      <c r="R138" s="52">
        <f t="shared" si="33"/>
        <v>120.84680999999999</v>
      </c>
      <c r="S138" s="82">
        <f t="shared" si="34"/>
        <v>145.01617199999998</v>
      </c>
      <c r="T138" s="52">
        <f t="shared" si="35"/>
        <v>124.47221429999999</v>
      </c>
      <c r="U138" s="52">
        <f t="shared" si="36"/>
        <v>149.36665715999999</v>
      </c>
      <c r="V138" s="52">
        <f t="shared" si="37"/>
        <v>130.695825015</v>
      </c>
      <c r="W138" s="52">
        <f t="shared" si="38"/>
        <v>156.83499001799998</v>
      </c>
      <c r="X138" s="52">
        <f t="shared" si="47"/>
        <v>143.76540751650001</v>
      </c>
      <c r="Y138" s="52">
        <f t="shared" si="46"/>
        <v>172.5184890198</v>
      </c>
    </row>
    <row r="139" spans="1:25" ht="15.75">
      <c r="A139" s="93" t="s">
        <v>167</v>
      </c>
      <c r="B139" s="93"/>
      <c r="C139" s="93"/>
      <c r="D139" s="93"/>
      <c r="E139" s="93"/>
      <c r="F139" s="93"/>
      <c r="G139" s="93"/>
      <c r="H139" s="93"/>
      <c r="I139" s="2"/>
      <c r="J139" s="2"/>
      <c r="K139" s="2"/>
      <c r="L139" s="2"/>
      <c r="M139" s="2"/>
      <c r="R139">
        <v>160.91999999999999</v>
      </c>
      <c r="T139" s="52">
        <f t="shared" si="35"/>
        <v>165.74759999999998</v>
      </c>
      <c r="U139" s="52">
        <f t="shared" si="36"/>
        <v>198.89711999999997</v>
      </c>
      <c r="V139" s="52">
        <f t="shared" si="37"/>
        <v>174.03497999999996</v>
      </c>
      <c r="W139" s="52">
        <f t="shared" si="38"/>
        <v>208.84197599999996</v>
      </c>
      <c r="X139" s="52">
        <f t="shared" si="47"/>
        <v>191.43847799999995</v>
      </c>
      <c r="Y139" s="52">
        <f t="shared" si="46"/>
        <v>229.72617359999992</v>
      </c>
    </row>
    <row r="140" spans="1:25" ht="15.75">
      <c r="A140" s="1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0"/>
    </row>
    <row r="141" spans="1:25" ht="15.75">
      <c r="A141" s="16" t="s">
        <v>118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2"/>
    </row>
    <row r="142" spans="1:25" ht="15.75">
      <c r="A142" s="16" t="s">
        <v>119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2"/>
    </row>
    <row r="143" spans="1:25" ht="15.75">
      <c r="A143" s="18" t="s">
        <v>166</v>
      </c>
      <c r="B143" s="19"/>
      <c r="C143" s="19"/>
      <c r="D143" s="19"/>
      <c r="E143" s="19"/>
      <c r="F143" s="2"/>
      <c r="G143" s="2"/>
      <c r="H143" s="2"/>
      <c r="I143" s="2"/>
      <c r="J143" s="2"/>
      <c r="K143" s="2"/>
      <c r="L143" s="2"/>
      <c r="M143" s="10"/>
    </row>
  </sheetData>
  <sheetProtection selectLockedCells="1" selectUnlockedCells="1"/>
  <mergeCells count="1">
    <mergeCell ref="A139:H139"/>
  </mergeCells>
  <phoneticPr fontId="25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  <ignoredErrors>
    <ignoredError sqref="T63 T123 T15:T18 T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42578125" defaultRowHeight="12.75"/>
  <sheetData/>
  <sheetProtection selectLockedCells="1" selectUnlockedCells="1"/>
  <phoneticPr fontId="25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42578125" defaultRowHeight="12.75"/>
  <sheetData/>
  <sheetProtection selectLockedCells="1" selectUnlockedCells="1"/>
  <phoneticPr fontId="25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2021-08-20T09:52:02Z</cp:lastPrinted>
  <dcterms:created xsi:type="dcterms:W3CDTF">2014-05-06T12:11:59Z</dcterms:created>
  <dcterms:modified xsi:type="dcterms:W3CDTF">2021-08-20T09:52:26Z</dcterms:modified>
</cp:coreProperties>
</file>